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iz\Desktop\"/>
    </mc:Choice>
  </mc:AlternateContent>
  <xr:revisionPtr revIDLastSave="0" documentId="8_{06233436-3CAC-478F-B906-028217D203F6}" xr6:coauthVersionLast="45" xr6:coauthVersionMax="45" xr10:uidLastSave="{00000000-0000-0000-0000-000000000000}"/>
  <bookViews>
    <workbookView xWindow="-110" yWindow="-110" windowWidth="19420" windowHeight="12420" activeTab="1" xr2:uid="{00000000-000D-0000-FFFF-FFFF00000000}"/>
  </bookViews>
  <sheets>
    <sheet name="COMPULSORY " sheetId="4" r:id="rId1"/>
    <sheet name="John Reeves" sheetId="1" r:id="rId2"/>
    <sheet name="Sheet2" sheetId="2" r:id="rId3"/>
    <sheet name="Sheet3" sheetId="3" r:id="rId4"/>
  </sheets>
  <definedNames>
    <definedName name="_xlnm._FilterDatabase" localSheetId="1" hidden="1">'John Reeves'!$A$7:$AC$30</definedName>
    <definedName name="_xlnm.Print_Titles" localSheetId="0">'COMPULSORY 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56" i="1" l="1"/>
  <c r="X56" i="1"/>
  <c r="W56" i="1"/>
  <c r="V56" i="1"/>
  <c r="Y55" i="1"/>
  <c r="X55" i="1"/>
  <c r="W55" i="1"/>
  <c r="V55" i="1"/>
  <c r="Y54" i="1"/>
  <c r="X54" i="1"/>
  <c r="W54" i="1"/>
  <c r="V54" i="1"/>
  <c r="Y48" i="1"/>
  <c r="X48" i="1"/>
  <c r="W48" i="1"/>
  <c r="V48" i="1"/>
  <c r="Y47" i="1"/>
  <c r="X47" i="1"/>
  <c r="W47" i="1"/>
  <c r="V47" i="1"/>
  <c r="Y46" i="1"/>
  <c r="X46" i="1"/>
  <c r="W46" i="1"/>
  <c r="V46" i="1"/>
  <c r="Y39" i="1"/>
  <c r="Y40" i="1"/>
  <c r="Y38" i="1"/>
  <c r="X39" i="1"/>
  <c r="S46" i="1" s="1"/>
  <c r="X40" i="1"/>
  <c r="X38" i="1"/>
  <c r="W39" i="1"/>
  <c r="W40" i="1"/>
  <c r="W38" i="1"/>
  <c r="P37" i="1"/>
  <c r="O37" i="1"/>
  <c r="N37" i="1"/>
  <c r="M37" i="1"/>
  <c r="P36" i="1"/>
  <c r="O36" i="1"/>
  <c r="N36" i="1"/>
  <c r="M36" i="1"/>
  <c r="P35" i="1"/>
  <c r="O35" i="1"/>
  <c r="N35" i="1"/>
  <c r="M35" i="1"/>
  <c r="P53" i="1"/>
  <c r="O53" i="1"/>
  <c r="N53" i="1"/>
  <c r="M53" i="1"/>
  <c r="P52" i="1"/>
  <c r="O52" i="1"/>
  <c r="N52" i="1"/>
  <c r="M52" i="1"/>
  <c r="P51" i="1"/>
  <c r="O51" i="1"/>
  <c r="N51" i="1"/>
  <c r="M51" i="1"/>
  <c r="P44" i="1"/>
  <c r="P45" i="1"/>
  <c r="P43" i="1"/>
  <c r="O44" i="1"/>
  <c r="O45" i="1"/>
  <c r="S45" i="1" s="1"/>
  <c r="O43" i="1"/>
  <c r="N44" i="1"/>
  <c r="N45" i="1"/>
  <c r="N43" i="1"/>
  <c r="V39" i="1"/>
  <c r="V40" i="1"/>
  <c r="V38" i="1"/>
  <c r="M45" i="1"/>
  <c r="M44" i="1"/>
  <c r="M43" i="1"/>
  <c r="Q47" i="1" l="1"/>
  <c r="S47" i="1"/>
  <c r="S48" i="1"/>
  <c r="S55" i="1"/>
  <c r="S43" i="1"/>
  <c r="S52" i="1"/>
  <c r="S53" i="1"/>
  <c r="S35" i="1"/>
  <c r="S36" i="1"/>
  <c r="S56" i="1"/>
  <c r="T44" i="1"/>
  <c r="S51" i="1"/>
  <c r="Q55" i="1"/>
  <c r="S37" i="1"/>
  <c r="S44" i="1"/>
  <c r="S54" i="1"/>
  <c r="R54" i="1"/>
  <c r="R53" i="1"/>
  <c r="R52" i="1"/>
  <c r="R48" i="1"/>
  <c r="Q38" i="1"/>
  <c r="R56" i="1"/>
  <c r="R55" i="1"/>
  <c r="R46" i="1"/>
  <c r="R47" i="1"/>
  <c r="R37" i="1"/>
  <c r="R35" i="1"/>
  <c r="R44" i="1"/>
  <c r="R51" i="1"/>
  <c r="R36" i="1"/>
  <c r="R45" i="1"/>
  <c r="R43" i="1"/>
  <c r="T54" i="1"/>
  <c r="T40" i="1"/>
  <c r="S39" i="1"/>
  <c r="T47" i="1"/>
  <c r="T39" i="1"/>
  <c r="T38" i="1"/>
  <c r="S40" i="1"/>
  <c r="R39" i="1"/>
  <c r="T48" i="1"/>
  <c r="T55" i="1"/>
  <c r="S38" i="1"/>
  <c r="R40" i="1"/>
  <c r="T46" i="1"/>
  <c r="T56" i="1"/>
  <c r="R38" i="1"/>
  <c r="T53" i="1"/>
  <c r="T45" i="1"/>
  <c r="T52" i="1"/>
  <c r="T37" i="1"/>
  <c r="T35" i="1"/>
  <c r="T51" i="1"/>
  <c r="T36" i="1"/>
  <c r="T43" i="1"/>
  <c r="Q56" i="1"/>
  <c r="Q46" i="1"/>
  <c r="Q54" i="1"/>
  <c r="Q40" i="1"/>
  <c r="Q48" i="1"/>
  <c r="Q35" i="1"/>
  <c r="Q37" i="1"/>
  <c r="Q45" i="1"/>
  <c r="Q36" i="1"/>
  <c r="Q44" i="1"/>
  <c r="Q53" i="1"/>
  <c r="Q52" i="1"/>
  <c r="Q43" i="1"/>
  <c r="Q51" i="1"/>
  <c r="E19" i="4"/>
  <c r="E15" i="4"/>
  <c r="E16" i="4"/>
  <c r="E14" i="4"/>
  <c r="E18" i="4"/>
  <c r="M8" i="1" l="1"/>
  <c r="N8" i="1"/>
  <c r="O8" i="1"/>
  <c r="P8" i="1"/>
  <c r="M9" i="1"/>
  <c r="N9" i="1"/>
  <c r="O9" i="1"/>
  <c r="P9" i="1"/>
  <c r="M10" i="1"/>
  <c r="N10" i="1"/>
  <c r="O10" i="1"/>
  <c r="P10" i="1"/>
  <c r="V11" i="1"/>
  <c r="W11" i="1"/>
  <c r="X11" i="1"/>
  <c r="Y11" i="1"/>
  <c r="V12" i="1"/>
  <c r="W12" i="1"/>
  <c r="X12" i="1"/>
  <c r="Y12" i="1"/>
  <c r="V13" i="1"/>
  <c r="W13" i="1"/>
  <c r="X13" i="1"/>
  <c r="Y13" i="1"/>
  <c r="Y27" i="1"/>
  <c r="Y28" i="1"/>
  <c r="Y29" i="1"/>
  <c r="Y19" i="1"/>
  <c r="Y20" i="1"/>
  <c r="Y21" i="1"/>
  <c r="X27" i="1"/>
  <c r="X28" i="1"/>
  <c r="X29" i="1"/>
  <c r="X19" i="1"/>
  <c r="X20" i="1"/>
  <c r="X21" i="1"/>
  <c r="W27" i="1"/>
  <c r="W28" i="1"/>
  <c r="W29" i="1"/>
  <c r="W19" i="1"/>
  <c r="W20" i="1"/>
  <c r="W21" i="1"/>
  <c r="V27" i="1"/>
  <c r="V28" i="1"/>
  <c r="V29" i="1"/>
  <c r="V19" i="1"/>
  <c r="V20" i="1"/>
  <c r="V21" i="1"/>
  <c r="P25" i="1"/>
  <c r="P26" i="1"/>
  <c r="P16" i="1"/>
  <c r="P17" i="1"/>
  <c r="P18" i="1"/>
  <c r="P24" i="1"/>
  <c r="O25" i="1"/>
  <c r="O26" i="1"/>
  <c r="O16" i="1"/>
  <c r="O17" i="1"/>
  <c r="O18" i="1"/>
  <c r="O24" i="1"/>
  <c r="N25" i="1"/>
  <c r="N26" i="1"/>
  <c r="N16" i="1"/>
  <c r="N17" i="1"/>
  <c r="N18" i="1"/>
  <c r="N24" i="1"/>
  <c r="M16" i="1"/>
  <c r="M17" i="1"/>
  <c r="M18" i="1"/>
  <c r="M25" i="1"/>
  <c r="M26" i="1"/>
  <c r="M24" i="1"/>
  <c r="S17" i="1" l="1"/>
  <c r="S16" i="1"/>
  <c r="S18" i="1"/>
  <c r="S10" i="1"/>
  <c r="S9" i="1"/>
  <c r="S8" i="1"/>
  <c r="R18" i="1"/>
  <c r="R8" i="1"/>
  <c r="R10" i="1"/>
  <c r="R17" i="1"/>
  <c r="R9" i="1"/>
  <c r="R16" i="1"/>
  <c r="Q11" i="1"/>
  <c r="Q9" i="1"/>
  <c r="Q8" i="1"/>
  <c r="T8" i="1"/>
  <c r="T10" i="1"/>
  <c r="T18" i="1"/>
  <c r="T17" i="1"/>
  <c r="T16" i="1"/>
  <c r="T9" i="1"/>
  <c r="T13" i="1"/>
  <c r="S13" i="1"/>
  <c r="R13" i="1"/>
  <c r="Q13" i="1"/>
  <c r="Q10" i="1"/>
  <c r="T29" i="1"/>
  <c r="T11" i="1"/>
  <c r="T28" i="1"/>
  <c r="T27" i="1"/>
  <c r="T21" i="1"/>
  <c r="T20" i="1"/>
  <c r="T19" i="1"/>
  <c r="T26" i="1"/>
  <c r="T25" i="1"/>
  <c r="T24" i="1"/>
  <c r="S24" i="1"/>
  <c r="S26" i="1"/>
  <c r="S25" i="1"/>
  <c r="R25" i="1"/>
  <c r="R24" i="1"/>
  <c r="R26" i="1"/>
  <c r="T12" i="1"/>
  <c r="S12" i="1"/>
  <c r="S29" i="1"/>
  <c r="S11" i="1"/>
  <c r="S28" i="1"/>
  <c r="S27" i="1"/>
  <c r="S21" i="1"/>
  <c r="S20" i="1"/>
  <c r="S19" i="1"/>
  <c r="R12" i="1"/>
  <c r="R29" i="1"/>
  <c r="R28" i="1"/>
  <c r="R11" i="1"/>
  <c r="R27" i="1"/>
  <c r="R21" i="1"/>
  <c r="R20" i="1"/>
  <c r="R19" i="1"/>
  <c r="Q12" i="1"/>
  <c r="Q29" i="1"/>
  <c r="Q28" i="1"/>
  <c r="Q27" i="1"/>
  <c r="Q21" i="1"/>
  <c r="Q20" i="1"/>
  <c r="Q19" i="1"/>
  <c r="Q18" i="1"/>
  <c r="Q26" i="1"/>
  <c r="Q25" i="1"/>
  <c r="Q24" i="1"/>
  <c r="Q16" i="1"/>
  <c r="Q17" i="1"/>
  <c r="E20" i="4"/>
  <c r="G20" i="4"/>
  <c r="I20" i="4"/>
  <c r="K20" i="4"/>
  <c r="M20" i="4"/>
  <c r="N20" i="4"/>
  <c r="G14" i="4"/>
  <c r="I14" i="4"/>
  <c r="K14" i="4"/>
  <c r="M14" i="4"/>
  <c r="N14" i="4"/>
  <c r="E8" i="4"/>
  <c r="G8" i="4"/>
  <c r="I8" i="4"/>
  <c r="K8" i="4"/>
  <c r="M8" i="4"/>
  <c r="N8" i="4"/>
  <c r="E10" i="4"/>
  <c r="G10" i="4"/>
  <c r="I10" i="4"/>
  <c r="K10" i="4"/>
  <c r="M10" i="4"/>
  <c r="N10" i="4"/>
  <c r="P12" i="4" s="1"/>
  <c r="E22" i="4"/>
  <c r="G22" i="4"/>
  <c r="I22" i="4"/>
  <c r="K22" i="4"/>
  <c r="M22" i="4"/>
  <c r="N22" i="4"/>
  <c r="E25" i="4"/>
  <c r="E24" i="4"/>
  <c r="E9" i="4"/>
  <c r="E12" i="4"/>
  <c r="E17" i="4"/>
  <c r="N19" i="4"/>
  <c r="P22" i="4" s="1"/>
  <c r="M19" i="4"/>
  <c r="K19" i="4"/>
  <c r="I19" i="4"/>
  <c r="G19" i="4"/>
  <c r="N23" i="4"/>
  <c r="M23" i="4"/>
  <c r="K23" i="4"/>
  <c r="I23" i="4"/>
  <c r="G23" i="4"/>
  <c r="E23" i="4"/>
  <c r="N16" i="4"/>
  <c r="P24" i="4" s="1"/>
  <c r="M16" i="4"/>
  <c r="K16" i="4"/>
  <c r="I16" i="4"/>
  <c r="G16" i="4"/>
  <c r="N15" i="4"/>
  <c r="M15" i="4"/>
  <c r="K15" i="4"/>
  <c r="I15" i="4"/>
  <c r="G15" i="4"/>
  <c r="N26" i="4"/>
  <c r="P20" i="4" s="1"/>
  <c r="M26" i="4"/>
  <c r="K26" i="4"/>
  <c r="I26" i="4"/>
  <c r="G26" i="4"/>
  <c r="E26" i="4"/>
  <c r="N21" i="4"/>
  <c r="P21" i="4" s="1"/>
  <c r="M21" i="4"/>
  <c r="K21" i="4"/>
  <c r="I21" i="4"/>
  <c r="G21" i="4"/>
  <c r="E21" i="4"/>
  <c r="N11" i="4"/>
  <c r="P11" i="4" s="1"/>
  <c r="M11" i="4"/>
  <c r="K11" i="4"/>
  <c r="I11" i="4"/>
  <c r="G11" i="4"/>
  <c r="E11" i="4"/>
  <c r="N13" i="4"/>
  <c r="P15" i="4" s="1"/>
  <c r="M13" i="4"/>
  <c r="K13" i="4"/>
  <c r="I13" i="4"/>
  <c r="G13" i="4"/>
  <c r="E13" i="4"/>
  <c r="N17" i="4"/>
  <c r="P14" i="4" s="1"/>
  <c r="M17" i="4"/>
  <c r="K17" i="4"/>
  <c r="I17" i="4"/>
  <c r="G17" i="4"/>
  <c r="N12" i="4"/>
  <c r="M12" i="4"/>
  <c r="K12" i="4"/>
  <c r="I12" i="4"/>
  <c r="G12" i="4"/>
  <c r="N9" i="4"/>
  <c r="P10" i="4" s="1"/>
  <c r="M9" i="4"/>
  <c r="K9" i="4"/>
  <c r="I9" i="4"/>
  <c r="G9" i="4"/>
  <c r="N24" i="4"/>
  <c r="P19" i="4" s="1"/>
  <c r="M24" i="4"/>
  <c r="K24" i="4"/>
  <c r="I24" i="4"/>
  <c r="G24" i="4"/>
  <c r="N25" i="4"/>
  <c r="P18" i="4" s="1"/>
  <c r="M25" i="4"/>
  <c r="K25" i="4"/>
  <c r="I25" i="4"/>
  <c r="G25" i="4"/>
  <c r="N18" i="4"/>
  <c r="M18" i="4"/>
  <c r="K18" i="4"/>
  <c r="I18" i="4"/>
  <c r="G18" i="4"/>
  <c r="H14" i="1"/>
  <c r="G14" i="1"/>
  <c r="F14" i="1"/>
  <c r="E14" i="1"/>
  <c r="I13" i="1"/>
  <c r="I12" i="1"/>
  <c r="I11" i="1"/>
  <c r="I10" i="1"/>
  <c r="I9" i="1"/>
  <c r="I8" i="1"/>
  <c r="H57" i="1"/>
  <c r="F57" i="1"/>
  <c r="E57" i="1"/>
  <c r="I56" i="1"/>
  <c r="I55" i="1"/>
  <c r="I54" i="1"/>
  <c r="I53" i="1"/>
  <c r="I52" i="1"/>
  <c r="I51" i="1"/>
  <c r="P17" i="4" l="1"/>
  <c r="P23" i="4"/>
  <c r="P25" i="4"/>
  <c r="P9" i="4"/>
  <c r="P26" i="4"/>
  <c r="P16" i="4"/>
  <c r="P13" i="4"/>
  <c r="O8" i="4"/>
  <c r="O10" i="4"/>
  <c r="O22" i="4"/>
  <c r="O20" i="4"/>
  <c r="P8" i="4"/>
  <c r="O14" i="4"/>
  <c r="O24" i="4"/>
  <c r="O12" i="4"/>
  <c r="O17" i="4"/>
  <c r="O13" i="4"/>
  <c r="O11" i="4"/>
  <c r="O19" i="4"/>
  <c r="O25" i="4"/>
  <c r="O9" i="4"/>
  <c r="O18" i="4"/>
  <c r="O21" i="4"/>
  <c r="O26" i="4"/>
  <c r="O15" i="4"/>
  <c r="O16" i="4"/>
  <c r="O23" i="4"/>
  <c r="I14" i="1"/>
  <c r="J14" i="1" s="1"/>
  <c r="G57" i="1"/>
  <c r="I47" i="1"/>
  <c r="I48" i="1"/>
  <c r="I46" i="1"/>
  <c r="I44" i="1"/>
  <c r="I38" i="1"/>
  <c r="H22" i="1"/>
  <c r="G22" i="1"/>
  <c r="F22" i="1"/>
  <c r="E22" i="1"/>
  <c r="I21" i="1"/>
  <c r="I20" i="1"/>
  <c r="I19" i="1"/>
  <c r="I18" i="1"/>
  <c r="I17" i="1"/>
  <c r="I16" i="1"/>
  <c r="H49" i="1"/>
  <c r="F49" i="1"/>
  <c r="E49" i="1"/>
  <c r="I45" i="1"/>
  <c r="I43" i="1"/>
  <c r="H41" i="1"/>
  <c r="F41" i="1"/>
  <c r="E41" i="1"/>
  <c r="I40" i="1"/>
  <c r="I39" i="1"/>
  <c r="I37" i="1"/>
  <c r="I36" i="1"/>
  <c r="I35" i="1"/>
  <c r="I25" i="1"/>
  <c r="I26" i="1"/>
  <c r="I27" i="1"/>
  <c r="I28" i="1"/>
  <c r="I29" i="1"/>
  <c r="I24" i="1"/>
  <c r="F30" i="1"/>
  <c r="G30" i="1"/>
  <c r="H30" i="1"/>
  <c r="E30" i="1"/>
  <c r="I57" i="1" l="1"/>
  <c r="J57" i="1" s="1"/>
  <c r="I22" i="1"/>
  <c r="J22" i="1" s="1"/>
  <c r="I30" i="1"/>
  <c r="J30" i="1" s="1"/>
  <c r="G49" i="1"/>
  <c r="I49" i="1" s="1"/>
  <c r="J49" i="1" s="1"/>
  <c r="G41" i="1"/>
  <c r="K22" i="1" l="1"/>
  <c r="K30" i="1"/>
  <c r="K14" i="1"/>
  <c r="I41" i="1"/>
  <c r="J41" i="1" l="1"/>
  <c r="K41" i="1" l="1"/>
  <c r="K49" i="1"/>
  <c r="K57" i="1"/>
</calcChain>
</file>

<file path=xl/sharedStrings.xml><?xml version="1.0" encoding="utf-8"?>
<sst xmlns="http://schemas.openxmlformats.org/spreadsheetml/2006/main" count="167" uniqueCount="107">
  <si>
    <t>No</t>
  </si>
  <si>
    <t>Name</t>
  </si>
  <si>
    <t>County</t>
  </si>
  <si>
    <t>Level</t>
  </si>
  <si>
    <t>Vault</t>
  </si>
  <si>
    <t>Bars</t>
  </si>
  <si>
    <t>Beam</t>
  </si>
  <si>
    <t>Floor</t>
  </si>
  <si>
    <t>Total</t>
  </si>
  <si>
    <t>POS</t>
  </si>
  <si>
    <t>SENIORS</t>
  </si>
  <si>
    <t>JUNIORS</t>
  </si>
  <si>
    <t xml:space="preserve">John Reeves Inter County Competition </t>
  </si>
  <si>
    <t>METROPOLITAN</t>
  </si>
  <si>
    <t>STAFFORDSHIRE</t>
  </si>
  <si>
    <t>HEREFORD &amp; WORCESTER</t>
  </si>
  <si>
    <t>WEST MIDLANDS REGION COMPULSORY CHAMPIONSHIPS</t>
  </si>
  <si>
    <t>NAME</t>
  </si>
  <si>
    <t>CLUB</t>
  </si>
  <si>
    <t>VAULT</t>
  </si>
  <si>
    <t>POSn</t>
  </si>
  <si>
    <t>BARS</t>
  </si>
  <si>
    <t>BEAM</t>
  </si>
  <si>
    <t>FLOOR</t>
  </si>
  <si>
    <t>R &amp; C</t>
  </si>
  <si>
    <t>TOTAL</t>
  </si>
  <si>
    <t>43</t>
  </si>
  <si>
    <t>42</t>
  </si>
  <si>
    <t>48</t>
  </si>
  <si>
    <t>EMILY CASEY</t>
  </si>
  <si>
    <t>ELLA-MAE ASTON</t>
  </si>
  <si>
    <t>LAURA HENDERSON</t>
  </si>
  <si>
    <t>FREYA GENEVER</t>
  </si>
  <si>
    <t>GRACE MACRORY</t>
  </si>
  <si>
    <t>DOMINIKA OBNISKA</t>
  </si>
  <si>
    <t>MILANA TWEATS</t>
  </si>
  <si>
    <t>GRACE LONG</t>
  </si>
  <si>
    <t>JESSICA HUGHES</t>
  </si>
  <si>
    <t>DHEMI TAYLOR</t>
  </si>
  <si>
    <t>JULIANNA SALCEDO</t>
  </si>
  <si>
    <t xml:space="preserve"> Pre COMPULSORY 5</t>
  </si>
  <si>
    <t>App Places</t>
  </si>
  <si>
    <t>ERIN MACDONALD</t>
  </si>
  <si>
    <t>HARRIET BATEMAN</t>
  </si>
  <si>
    <t>IMOGEN PERROTT</t>
  </si>
  <si>
    <t>BETH CRISP</t>
  </si>
  <si>
    <t>OLIVIA CHAMBERS</t>
  </si>
  <si>
    <t>EVIE STORRER</t>
  </si>
  <si>
    <t>27</t>
  </si>
  <si>
    <t>POPPY O' SULLIVAN</t>
  </si>
  <si>
    <t>28</t>
  </si>
  <si>
    <t>OLIVIA HEAL</t>
  </si>
  <si>
    <t>29</t>
  </si>
  <si>
    <t>30</t>
  </si>
  <si>
    <t>CAITLIN WOOTTON</t>
  </si>
  <si>
    <t>GRACE HARDY</t>
  </si>
  <si>
    <t>32</t>
  </si>
  <si>
    <t>ELLA JACKSON</t>
  </si>
  <si>
    <t>33</t>
  </si>
  <si>
    <t>34</t>
  </si>
  <si>
    <t>MARNIE HASTINGS</t>
  </si>
  <si>
    <t>ALEXIA WHITE</t>
  </si>
  <si>
    <t>37</t>
  </si>
  <si>
    <t>MERRYN BIRD</t>
  </si>
  <si>
    <t>39</t>
  </si>
  <si>
    <t>HEREFORD AND WORCESTER</t>
  </si>
  <si>
    <t>40</t>
  </si>
  <si>
    <t>41</t>
  </si>
  <si>
    <t>MELANIE HANSON</t>
  </si>
  <si>
    <t>AMELIA TEW</t>
  </si>
  <si>
    <t>AMELIA WILLIAMS</t>
  </si>
  <si>
    <t>44</t>
  </si>
  <si>
    <t>NATASHA MITCHELL</t>
  </si>
  <si>
    <t>ELLA PLIMMER</t>
  </si>
  <si>
    <t>RUBY BATCHELOR</t>
  </si>
  <si>
    <t>AIMEE CLARK</t>
  </si>
  <si>
    <t>JESS TURLEY</t>
  </si>
  <si>
    <t>MAKALYA RADBOURNE</t>
  </si>
  <si>
    <t>ISLA STEAD</t>
  </si>
  <si>
    <t>Sunday 8th December 2019</t>
  </si>
  <si>
    <t>Evie Ashurst</t>
  </si>
  <si>
    <t>City of Birmingham</t>
  </si>
  <si>
    <t>Francesca Evans</t>
  </si>
  <si>
    <t>Hereford Sparks</t>
  </si>
  <si>
    <t>Jayda Smith</t>
  </si>
  <si>
    <t>Revolution</t>
  </si>
  <si>
    <t>Fraya Cruxton</t>
  </si>
  <si>
    <t>Jessica Smith</t>
  </si>
  <si>
    <t>Alia Reynolds</t>
  </si>
  <si>
    <t>Tamworth</t>
  </si>
  <si>
    <t>Sophie Siggers</t>
  </si>
  <si>
    <t>Rugby</t>
  </si>
  <si>
    <t>Sophie Chan</t>
  </si>
  <si>
    <t>Evie Davies</t>
  </si>
  <si>
    <t>Uttoxeter</t>
  </si>
  <si>
    <t>Gracie Dean</t>
  </si>
  <si>
    <t>Holly Beeston</t>
  </si>
  <si>
    <t>Daria Ismail</t>
  </si>
  <si>
    <t>Isla Pitt</t>
  </si>
  <si>
    <t>Evie Eldershaw</t>
  </si>
  <si>
    <t>Mara Mullally</t>
  </si>
  <si>
    <t>Emelia Webley</t>
  </si>
  <si>
    <t>Phoebe Seaton</t>
  </si>
  <si>
    <t>Orla Murray</t>
  </si>
  <si>
    <t>Amora Callister-Martin</t>
  </si>
  <si>
    <t>Park Wrekin</t>
  </si>
  <si>
    <t>LIBBY MIDDLETON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</si>
</sst>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Verdana"/>
    </font>
    <font>
      <sz val="10"/>
      <name val="Times New Roman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</font>
    <font>
      <sz val="6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right"/>
    </xf>
    <xf numFmtId="164" fontId="0" fillId="0" borderId="0" xfId="0" applyNumberFormat="1" applyFill="1"/>
    <xf numFmtId="0" fontId="5" fillId="0" borderId="0" xfId="1" applyFont="1" applyBorder="1"/>
    <xf numFmtId="0" fontId="4" fillId="0" borderId="0" xfId="1"/>
    <xf numFmtId="164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/>
    <xf numFmtId="164" fontId="5" fillId="0" borderId="0" xfId="1" applyNumberFormat="1" applyFont="1" applyBorder="1"/>
    <xf numFmtId="0" fontId="5" fillId="0" borderId="0" xfId="1" applyFont="1" applyBorder="1" applyAlignment="1"/>
    <xf numFmtId="0" fontId="6" fillId="0" borderId="0" xfId="1" applyFont="1" applyBorder="1"/>
    <xf numFmtId="164" fontId="5" fillId="2" borderId="1" xfId="1" applyNumberFormat="1" applyFont="1" applyFill="1" applyBorder="1" applyAlignment="1">
      <alignment horizontal="center" vertical="center"/>
    </xf>
    <xf numFmtId="0" fontId="5" fillId="0" borderId="1" xfId="1" applyFont="1" applyBorder="1"/>
    <xf numFmtId="164" fontId="5" fillId="0" borderId="1" xfId="1" applyNumberFormat="1" applyFont="1" applyBorder="1"/>
    <xf numFmtId="0" fontId="8" fillId="0" borderId="1" xfId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2" xfId="0" applyNumberFormat="1" applyBorder="1"/>
    <xf numFmtId="164" fontId="0" fillId="0" borderId="2" xfId="0" applyNumberFormat="1" applyFill="1" applyBorder="1"/>
    <xf numFmtId="164" fontId="0" fillId="0" borderId="1" xfId="0" quotePrefix="1" applyNumberFormat="1" applyFill="1" applyBorder="1"/>
    <xf numFmtId="0" fontId="0" fillId="0" borderId="1" xfId="0" applyFill="1" applyBorder="1"/>
    <xf numFmtId="0" fontId="9" fillId="0" borderId="1" xfId="2" applyFont="1" applyBorder="1" applyAlignment="1">
      <alignment vertical="center"/>
    </xf>
    <xf numFmtId="1" fontId="9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5" fillId="3" borderId="1" xfId="1" applyFont="1" applyFill="1" applyBorder="1"/>
    <xf numFmtId="0" fontId="9" fillId="0" borderId="1" xfId="0" applyFont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49" fontId="9" fillId="0" borderId="1" xfId="2" applyNumberFormat="1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3" xfId="0" applyFill="1" applyBorder="1"/>
    <xf numFmtId="164" fontId="0" fillId="4" borderId="1" xfId="0" applyNumberFormat="1" applyFill="1" applyBorder="1"/>
    <xf numFmtId="164" fontId="0" fillId="5" borderId="1" xfId="0" applyNumberFormat="1" applyFill="1" applyBorder="1"/>
    <xf numFmtId="0" fontId="5" fillId="0" borderId="0" xfId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Hyperlink 2" xfId="4" xr:uid="{F8B2A522-E233-4D40-B521-3600DDF38801}"/>
    <cellStyle name="Normal" xfId="0" builtinId="0"/>
    <cellStyle name="Normal 2" xfId="1" xr:uid="{9B547632-BB2F-4A6A-8663-8F4A0DB0151F}"/>
    <cellStyle name="Normal 2 2" xfId="2" xr:uid="{A9296FFB-FAC2-4AB3-B485-A4E465BBA4CC}"/>
    <cellStyle name="Normal 4" xfId="3" xr:uid="{13DB0BB2-A71C-4D2F-8A13-43C0B20ECF18}"/>
  </cellStyles>
  <dxfs count="14"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49430-7ED9-442D-8110-0A36398B2B20}">
  <sheetPr>
    <pageSetUpPr fitToPage="1"/>
  </sheetPr>
  <dimension ref="A1:T27"/>
  <sheetViews>
    <sheetView topLeftCell="A3" zoomScale="85" zoomScaleNormal="85" workbookViewId="0">
      <selection activeCell="C17" sqref="C17"/>
    </sheetView>
  </sheetViews>
  <sheetFormatPr defaultRowHeight="13" x14ac:dyDescent="0.3"/>
  <cols>
    <col min="1" max="1" width="4" style="23" bestFit="1" customWidth="1"/>
    <col min="2" max="2" width="22.1796875" style="11" customWidth="1"/>
    <col min="3" max="3" width="21.54296875" style="11" bestFit="1" customWidth="1"/>
    <col min="4" max="4" width="9.7265625" style="13" bestFit="1" customWidth="1"/>
    <col min="5" max="5" width="5.81640625" style="11" bestFit="1" customWidth="1"/>
    <col min="6" max="6" width="7.1796875" style="13" bestFit="1" customWidth="1"/>
    <col min="7" max="7" width="5.7265625" style="11" bestFit="1" customWidth="1"/>
    <col min="8" max="8" width="7.54296875" style="13" bestFit="1" customWidth="1"/>
    <col min="9" max="9" width="5.7265625" style="11" bestFit="1" customWidth="1"/>
    <col min="10" max="10" width="7.453125" style="13" bestFit="1" customWidth="1"/>
    <col min="11" max="11" width="5.7265625" style="11" bestFit="1" customWidth="1"/>
    <col min="12" max="12" width="7.54296875" style="13" customWidth="1"/>
    <col min="13" max="13" width="5.54296875" style="11" customWidth="1"/>
    <col min="14" max="14" width="8.1796875" style="11" bestFit="1" customWidth="1"/>
    <col min="15" max="15" width="5.26953125" style="11" customWidth="1"/>
    <col min="16" max="16" width="1.7265625" style="11" hidden="1" customWidth="1"/>
    <col min="17" max="256" width="9.1796875" style="11"/>
    <col min="257" max="257" width="4" style="11" bestFit="1" customWidth="1"/>
    <col min="258" max="258" width="29" style="11" bestFit="1" customWidth="1"/>
    <col min="259" max="259" width="21.54296875" style="11" bestFit="1" customWidth="1"/>
    <col min="260" max="260" width="7.7265625" style="11" bestFit="1" customWidth="1"/>
    <col min="261" max="261" width="5.81640625" style="11" bestFit="1" customWidth="1"/>
    <col min="262" max="262" width="7.1796875" style="11" bestFit="1" customWidth="1"/>
    <col min="263" max="263" width="5.7265625" style="11" bestFit="1" customWidth="1"/>
    <col min="264" max="264" width="7.54296875" style="11" bestFit="1" customWidth="1"/>
    <col min="265" max="265" width="5.7265625" style="11" bestFit="1" customWidth="1"/>
    <col min="266" max="266" width="7.453125" style="11" bestFit="1" customWidth="1"/>
    <col min="267" max="267" width="5.7265625" style="11" bestFit="1" customWidth="1"/>
    <col min="268" max="268" width="7.54296875" style="11" customWidth="1"/>
    <col min="269" max="269" width="5.54296875" style="11" customWidth="1"/>
    <col min="270" max="270" width="8.1796875" style="11" bestFit="1" customWidth="1"/>
    <col min="271" max="271" width="5.453125" style="11" bestFit="1" customWidth="1"/>
    <col min="272" max="272" width="1.7265625" style="11" bestFit="1" customWidth="1"/>
    <col min="273" max="512" width="9.1796875" style="11"/>
    <col min="513" max="513" width="4" style="11" bestFit="1" customWidth="1"/>
    <col min="514" max="514" width="29" style="11" bestFit="1" customWidth="1"/>
    <col min="515" max="515" width="21.54296875" style="11" bestFit="1" customWidth="1"/>
    <col min="516" max="516" width="7.7265625" style="11" bestFit="1" customWidth="1"/>
    <col min="517" max="517" width="5.81640625" style="11" bestFit="1" customWidth="1"/>
    <col min="518" max="518" width="7.1796875" style="11" bestFit="1" customWidth="1"/>
    <col min="519" max="519" width="5.7265625" style="11" bestFit="1" customWidth="1"/>
    <col min="520" max="520" width="7.54296875" style="11" bestFit="1" customWidth="1"/>
    <col min="521" max="521" width="5.7265625" style="11" bestFit="1" customWidth="1"/>
    <col min="522" max="522" width="7.453125" style="11" bestFit="1" customWidth="1"/>
    <col min="523" max="523" width="5.7265625" style="11" bestFit="1" customWidth="1"/>
    <col min="524" max="524" width="7.54296875" style="11" customWidth="1"/>
    <col min="525" max="525" width="5.54296875" style="11" customWidth="1"/>
    <col min="526" max="526" width="8.1796875" style="11" bestFit="1" customWidth="1"/>
    <col min="527" max="527" width="5.453125" style="11" bestFit="1" customWidth="1"/>
    <col min="528" max="528" width="1.7265625" style="11" bestFit="1" customWidth="1"/>
    <col min="529" max="768" width="9.1796875" style="11"/>
    <col min="769" max="769" width="4" style="11" bestFit="1" customWidth="1"/>
    <col min="770" max="770" width="29" style="11" bestFit="1" customWidth="1"/>
    <col min="771" max="771" width="21.54296875" style="11" bestFit="1" customWidth="1"/>
    <col min="772" max="772" width="7.7265625" style="11" bestFit="1" customWidth="1"/>
    <col min="773" max="773" width="5.81640625" style="11" bestFit="1" customWidth="1"/>
    <col min="774" max="774" width="7.1796875" style="11" bestFit="1" customWidth="1"/>
    <col min="775" max="775" width="5.7265625" style="11" bestFit="1" customWidth="1"/>
    <col min="776" max="776" width="7.54296875" style="11" bestFit="1" customWidth="1"/>
    <col min="777" max="777" width="5.7265625" style="11" bestFit="1" customWidth="1"/>
    <col min="778" max="778" width="7.453125" style="11" bestFit="1" customWidth="1"/>
    <col min="779" max="779" width="5.7265625" style="11" bestFit="1" customWidth="1"/>
    <col min="780" max="780" width="7.54296875" style="11" customWidth="1"/>
    <col min="781" max="781" width="5.54296875" style="11" customWidth="1"/>
    <col min="782" max="782" width="8.1796875" style="11" bestFit="1" customWidth="1"/>
    <col min="783" max="783" width="5.453125" style="11" bestFit="1" customWidth="1"/>
    <col min="784" max="784" width="1.7265625" style="11" bestFit="1" customWidth="1"/>
    <col min="785" max="1024" width="9.1796875" style="11"/>
    <col min="1025" max="1025" width="4" style="11" bestFit="1" customWidth="1"/>
    <col min="1026" max="1026" width="29" style="11" bestFit="1" customWidth="1"/>
    <col min="1027" max="1027" width="21.54296875" style="11" bestFit="1" customWidth="1"/>
    <col min="1028" max="1028" width="7.7265625" style="11" bestFit="1" customWidth="1"/>
    <col min="1029" max="1029" width="5.81640625" style="11" bestFit="1" customWidth="1"/>
    <col min="1030" max="1030" width="7.1796875" style="11" bestFit="1" customWidth="1"/>
    <col min="1031" max="1031" width="5.7265625" style="11" bestFit="1" customWidth="1"/>
    <col min="1032" max="1032" width="7.54296875" style="11" bestFit="1" customWidth="1"/>
    <col min="1033" max="1033" width="5.7265625" style="11" bestFit="1" customWidth="1"/>
    <col min="1034" max="1034" width="7.453125" style="11" bestFit="1" customWidth="1"/>
    <col min="1035" max="1035" width="5.7265625" style="11" bestFit="1" customWidth="1"/>
    <col min="1036" max="1036" width="7.54296875" style="11" customWidth="1"/>
    <col min="1037" max="1037" width="5.54296875" style="11" customWidth="1"/>
    <col min="1038" max="1038" width="8.1796875" style="11" bestFit="1" customWidth="1"/>
    <col min="1039" max="1039" width="5.453125" style="11" bestFit="1" customWidth="1"/>
    <col min="1040" max="1040" width="1.7265625" style="11" bestFit="1" customWidth="1"/>
    <col min="1041" max="1280" width="9.1796875" style="11"/>
    <col min="1281" max="1281" width="4" style="11" bestFit="1" customWidth="1"/>
    <col min="1282" max="1282" width="29" style="11" bestFit="1" customWidth="1"/>
    <col min="1283" max="1283" width="21.54296875" style="11" bestFit="1" customWidth="1"/>
    <col min="1284" max="1284" width="7.7265625" style="11" bestFit="1" customWidth="1"/>
    <col min="1285" max="1285" width="5.81640625" style="11" bestFit="1" customWidth="1"/>
    <col min="1286" max="1286" width="7.1796875" style="11" bestFit="1" customWidth="1"/>
    <col min="1287" max="1287" width="5.7265625" style="11" bestFit="1" customWidth="1"/>
    <col min="1288" max="1288" width="7.54296875" style="11" bestFit="1" customWidth="1"/>
    <col min="1289" max="1289" width="5.7265625" style="11" bestFit="1" customWidth="1"/>
    <col min="1290" max="1290" width="7.453125" style="11" bestFit="1" customWidth="1"/>
    <col min="1291" max="1291" width="5.7265625" style="11" bestFit="1" customWidth="1"/>
    <col min="1292" max="1292" width="7.54296875" style="11" customWidth="1"/>
    <col min="1293" max="1293" width="5.54296875" style="11" customWidth="1"/>
    <col min="1294" max="1294" width="8.1796875" style="11" bestFit="1" customWidth="1"/>
    <col min="1295" max="1295" width="5.453125" style="11" bestFit="1" customWidth="1"/>
    <col min="1296" max="1296" width="1.7265625" style="11" bestFit="1" customWidth="1"/>
    <col min="1297" max="1536" width="9.1796875" style="11"/>
    <col min="1537" max="1537" width="4" style="11" bestFit="1" customWidth="1"/>
    <col min="1538" max="1538" width="29" style="11" bestFit="1" customWidth="1"/>
    <col min="1539" max="1539" width="21.54296875" style="11" bestFit="1" customWidth="1"/>
    <col min="1540" max="1540" width="7.7265625" style="11" bestFit="1" customWidth="1"/>
    <col min="1541" max="1541" width="5.81640625" style="11" bestFit="1" customWidth="1"/>
    <col min="1542" max="1542" width="7.1796875" style="11" bestFit="1" customWidth="1"/>
    <col min="1543" max="1543" width="5.7265625" style="11" bestFit="1" customWidth="1"/>
    <col min="1544" max="1544" width="7.54296875" style="11" bestFit="1" customWidth="1"/>
    <col min="1545" max="1545" width="5.7265625" style="11" bestFit="1" customWidth="1"/>
    <col min="1546" max="1546" width="7.453125" style="11" bestFit="1" customWidth="1"/>
    <col min="1547" max="1547" width="5.7265625" style="11" bestFit="1" customWidth="1"/>
    <col min="1548" max="1548" width="7.54296875" style="11" customWidth="1"/>
    <col min="1549" max="1549" width="5.54296875" style="11" customWidth="1"/>
    <col min="1550" max="1550" width="8.1796875" style="11" bestFit="1" customWidth="1"/>
    <col min="1551" max="1551" width="5.453125" style="11" bestFit="1" customWidth="1"/>
    <col min="1552" max="1552" width="1.7265625" style="11" bestFit="1" customWidth="1"/>
    <col min="1553" max="1792" width="9.1796875" style="11"/>
    <col min="1793" max="1793" width="4" style="11" bestFit="1" customWidth="1"/>
    <col min="1794" max="1794" width="29" style="11" bestFit="1" customWidth="1"/>
    <col min="1795" max="1795" width="21.54296875" style="11" bestFit="1" customWidth="1"/>
    <col min="1796" max="1796" width="7.7265625" style="11" bestFit="1" customWidth="1"/>
    <col min="1797" max="1797" width="5.81640625" style="11" bestFit="1" customWidth="1"/>
    <col min="1798" max="1798" width="7.1796875" style="11" bestFit="1" customWidth="1"/>
    <col min="1799" max="1799" width="5.7265625" style="11" bestFit="1" customWidth="1"/>
    <col min="1800" max="1800" width="7.54296875" style="11" bestFit="1" customWidth="1"/>
    <col min="1801" max="1801" width="5.7265625" style="11" bestFit="1" customWidth="1"/>
    <col min="1802" max="1802" width="7.453125" style="11" bestFit="1" customWidth="1"/>
    <col min="1803" max="1803" width="5.7265625" style="11" bestFit="1" customWidth="1"/>
    <col min="1804" max="1804" width="7.54296875" style="11" customWidth="1"/>
    <col min="1805" max="1805" width="5.54296875" style="11" customWidth="1"/>
    <col min="1806" max="1806" width="8.1796875" style="11" bestFit="1" customWidth="1"/>
    <col min="1807" max="1807" width="5.453125" style="11" bestFit="1" customWidth="1"/>
    <col min="1808" max="1808" width="1.7265625" style="11" bestFit="1" customWidth="1"/>
    <col min="1809" max="2048" width="9.1796875" style="11"/>
    <col min="2049" max="2049" width="4" style="11" bestFit="1" customWidth="1"/>
    <col min="2050" max="2050" width="29" style="11" bestFit="1" customWidth="1"/>
    <col min="2051" max="2051" width="21.54296875" style="11" bestFit="1" customWidth="1"/>
    <col min="2052" max="2052" width="7.7265625" style="11" bestFit="1" customWidth="1"/>
    <col min="2053" max="2053" width="5.81640625" style="11" bestFit="1" customWidth="1"/>
    <col min="2054" max="2054" width="7.1796875" style="11" bestFit="1" customWidth="1"/>
    <col min="2055" max="2055" width="5.7265625" style="11" bestFit="1" customWidth="1"/>
    <col min="2056" max="2056" width="7.54296875" style="11" bestFit="1" customWidth="1"/>
    <col min="2057" max="2057" width="5.7265625" style="11" bestFit="1" customWidth="1"/>
    <col min="2058" max="2058" width="7.453125" style="11" bestFit="1" customWidth="1"/>
    <col min="2059" max="2059" width="5.7265625" style="11" bestFit="1" customWidth="1"/>
    <col min="2060" max="2060" width="7.54296875" style="11" customWidth="1"/>
    <col min="2061" max="2061" width="5.54296875" style="11" customWidth="1"/>
    <col min="2062" max="2062" width="8.1796875" style="11" bestFit="1" customWidth="1"/>
    <col min="2063" max="2063" width="5.453125" style="11" bestFit="1" customWidth="1"/>
    <col min="2064" max="2064" width="1.7265625" style="11" bestFit="1" customWidth="1"/>
    <col min="2065" max="2304" width="9.1796875" style="11"/>
    <col min="2305" max="2305" width="4" style="11" bestFit="1" customWidth="1"/>
    <col min="2306" max="2306" width="29" style="11" bestFit="1" customWidth="1"/>
    <col min="2307" max="2307" width="21.54296875" style="11" bestFit="1" customWidth="1"/>
    <col min="2308" max="2308" width="7.7265625" style="11" bestFit="1" customWidth="1"/>
    <col min="2309" max="2309" width="5.81640625" style="11" bestFit="1" customWidth="1"/>
    <col min="2310" max="2310" width="7.1796875" style="11" bestFit="1" customWidth="1"/>
    <col min="2311" max="2311" width="5.7265625" style="11" bestFit="1" customWidth="1"/>
    <col min="2312" max="2312" width="7.54296875" style="11" bestFit="1" customWidth="1"/>
    <col min="2313" max="2313" width="5.7265625" style="11" bestFit="1" customWidth="1"/>
    <col min="2314" max="2314" width="7.453125" style="11" bestFit="1" customWidth="1"/>
    <col min="2315" max="2315" width="5.7265625" style="11" bestFit="1" customWidth="1"/>
    <col min="2316" max="2316" width="7.54296875" style="11" customWidth="1"/>
    <col min="2317" max="2317" width="5.54296875" style="11" customWidth="1"/>
    <col min="2318" max="2318" width="8.1796875" style="11" bestFit="1" customWidth="1"/>
    <col min="2319" max="2319" width="5.453125" style="11" bestFit="1" customWidth="1"/>
    <col min="2320" max="2320" width="1.7265625" style="11" bestFit="1" customWidth="1"/>
    <col min="2321" max="2560" width="9.1796875" style="11"/>
    <col min="2561" max="2561" width="4" style="11" bestFit="1" customWidth="1"/>
    <col min="2562" max="2562" width="29" style="11" bestFit="1" customWidth="1"/>
    <col min="2563" max="2563" width="21.54296875" style="11" bestFit="1" customWidth="1"/>
    <col min="2564" max="2564" width="7.7265625" style="11" bestFit="1" customWidth="1"/>
    <col min="2565" max="2565" width="5.81640625" style="11" bestFit="1" customWidth="1"/>
    <col min="2566" max="2566" width="7.1796875" style="11" bestFit="1" customWidth="1"/>
    <col min="2567" max="2567" width="5.7265625" style="11" bestFit="1" customWidth="1"/>
    <col min="2568" max="2568" width="7.54296875" style="11" bestFit="1" customWidth="1"/>
    <col min="2569" max="2569" width="5.7265625" style="11" bestFit="1" customWidth="1"/>
    <col min="2570" max="2570" width="7.453125" style="11" bestFit="1" customWidth="1"/>
    <col min="2571" max="2571" width="5.7265625" style="11" bestFit="1" customWidth="1"/>
    <col min="2572" max="2572" width="7.54296875" style="11" customWidth="1"/>
    <col min="2573" max="2573" width="5.54296875" style="11" customWidth="1"/>
    <col min="2574" max="2574" width="8.1796875" style="11" bestFit="1" customWidth="1"/>
    <col min="2575" max="2575" width="5.453125" style="11" bestFit="1" customWidth="1"/>
    <col min="2576" max="2576" width="1.7265625" style="11" bestFit="1" customWidth="1"/>
    <col min="2577" max="2816" width="9.1796875" style="11"/>
    <col min="2817" max="2817" width="4" style="11" bestFit="1" customWidth="1"/>
    <col min="2818" max="2818" width="29" style="11" bestFit="1" customWidth="1"/>
    <col min="2819" max="2819" width="21.54296875" style="11" bestFit="1" customWidth="1"/>
    <col min="2820" max="2820" width="7.7265625" style="11" bestFit="1" customWidth="1"/>
    <col min="2821" max="2821" width="5.81640625" style="11" bestFit="1" customWidth="1"/>
    <col min="2822" max="2822" width="7.1796875" style="11" bestFit="1" customWidth="1"/>
    <col min="2823" max="2823" width="5.7265625" style="11" bestFit="1" customWidth="1"/>
    <col min="2824" max="2824" width="7.54296875" style="11" bestFit="1" customWidth="1"/>
    <col min="2825" max="2825" width="5.7265625" style="11" bestFit="1" customWidth="1"/>
    <col min="2826" max="2826" width="7.453125" style="11" bestFit="1" customWidth="1"/>
    <col min="2827" max="2827" width="5.7265625" style="11" bestFit="1" customWidth="1"/>
    <col min="2828" max="2828" width="7.54296875" style="11" customWidth="1"/>
    <col min="2829" max="2829" width="5.54296875" style="11" customWidth="1"/>
    <col min="2830" max="2830" width="8.1796875" style="11" bestFit="1" customWidth="1"/>
    <col min="2831" max="2831" width="5.453125" style="11" bestFit="1" customWidth="1"/>
    <col min="2832" max="2832" width="1.7265625" style="11" bestFit="1" customWidth="1"/>
    <col min="2833" max="3072" width="9.1796875" style="11"/>
    <col min="3073" max="3073" width="4" style="11" bestFit="1" customWidth="1"/>
    <col min="3074" max="3074" width="29" style="11" bestFit="1" customWidth="1"/>
    <col min="3075" max="3075" width="21.54296875" style="11" bestFit="1" customWidth="1"/>
    <col min="3076" max="3076" width="7.7265625" style="11" bestFit="1" customWidth="1"/>
    <col min="3077" max="3077" width="5.81640625" style="11" bestFit="1" customWidth="1"/>
    <col min="3078" max="3078" width="7.1796875" style="11" bestFit="1" customWidth="1"/>
    <col min="3079" max="3079" width="5.7265625" style="11" bestFit="1" customWidth="1"/>
    <col min="3080" max="3080" width="7.54296875" style="11" bestFit="1" customWidth="1"/>
    <col min="3081" max="3081" width="5.7265625" style="11" bestFit="1" customWidth="1"/>
    <col min="3082" max="3082" width="7.453125" style="11" bestFit="1" customWidth="1"/>
    <col min="3083" max="3083" width="5.7265625" style="11" bestFit="1" customWidth="1"/>
    <col min="3084" max="3084" width="7.54296875" style="11" customWidth="1"/>
    <col min="3085" max="3085" width="5.54296875" style="11" customWidth="1"/>
    <col min="3086" max="3086" width="8.1796875" style="11" bestFit="1" customWidth="1"/>
    <col min="3087" max="3087" width="5.453125" style="11" bestFit="1" customWidth="1"/>
    <col min="3088" max="3088" width="1.7265625" style="11" bestFit="1" customWidth="1"/>
    <col min="3089" max="3328" width="9.1796875" style="11"/>
    <col min="3329" max="3329" width="4" style="11" bestFit="1" customWidth="1"/>
    <col min="3330" max="3330" width="29" style="11" bestFit="1" customWidth="1"/>
    <col min="3331" max="3331" width="21.54296875" style="11" bestFit="1" customWidth="1"/>
    <col min="3332" max="3332" width="7.7265625" style="11" bestFit="1" customWidth="1"/>
    <col min="3333" max="3333" width="5.81640625" style="11" bestFit="1" customWidth="1"/>
    <col min="3334" max="3334" width="7.1796875" style="11" bestFit="1" customWidth="1"/>
    <col min="3335" max="3335" width="5.7265625" style="11" bestFit="1" customWidth="1"/>
    <col min="3336" max="3336" width="7.54296875" style="11" bestFit="1" customWidth="1"/>
    <col min="3337" max="3337" width="5.7265625" style="11" bestFit="1" customWidth="1"/>
    <col min="3338" max="3338" width="7.453125" style="11" bestFit="1" customWidth="1"/>
    <col min="3339" max="3339" width="5.7265625" style="11" bestFit="1" customWidth="1"/>
    <col min="3340" max="3340" width="7.54296875" style="11" customWidth="1"/>
    <col min="3341" max="3341" width="5.54296875" style="11" customWidth="1"/>
    <col min="3342" max="3342" width="8.1796875" style="11" bestFit="1" customWidth="1"/>
    <col min="3343" max="3343" width="5.453125" style="11" bestFit="1" customWidth="1"/>
    <col min="3344" max="3344" width="1.7265625" style="11" bestFit="1" customWidth="1"/>
    <col min="3345" max="3584" width="9.1796875" style="11"/>
    <col min="3585" max="3585" width="4" style="11" bestFit="1" customWidth="1"/>
    <col min="3586" max="3586" width="29" style="11" bestFit="1" customWidth="1"/>
    <col min="3587" max="3587" width="21.54296875" style="11" bestFit="1" customWidth="1"/>
    <col min="3588" max="3588" width="7.7265625" style="11" bestFit="1" customWidth="1"/>
    <col min="3589" max="3589" width="5.81640625" style="11" bestFit="1" customWidth="1"/>
    <col min="3590" max="3590" width="7.1796875" style="11" bestFit="1" customWidth="1"/>
    <col min="3591" max="3591" width="5.7265625" style="11" bestFit="1" customWidth="1"/>
    <col min="3592" max="3592" width="7.54296875" style="11" bestFit="1" customWidth="1"/>
    <col min="3593" max="3593" width="5.7265625" style="11" bestFit="1" customWidth="1"/>
    <col min="3594" max="3594" width="7.453125" style="11" bestFit="1" customWidth="1"/>
    <col min="3595" max="3595" width="5.7265625" style="11" bestFit="1" customWidth="1"/>
    <col min="3596" max="3596" width="7.54296875" style="11" customWidth="1"/>
    <col min="3597" max="3597" width="5.54296875" style="11" customWidth="1"/>
    <col min="3598" max="3598" width="8.1796875" style="11" bestFit="1" customWidth="1"/>
    <col min="3599" max="3599" width="5.453125" style="11" bestFit="1" customWidth="1"/>
    <col min="3600" max="3600" width="1.7265625" style="11" bestFit="1" customWidth="1"/>
    <col min="3601" max="3840" width="9.1796875" style="11"/>
    <col min="3841" max="3841" width="4" style="11" bestFit="1" customWidth="1"/>
    <col min="3842" max="3842" width="29" style="11" bestFit="1" customWidth="1"/>
    <col min="3843" max="3843" width="21.54296875" style="11" bestFit="1" customWidth="1"/>
    <col min="3844" max="3844" width="7.7265625" style="11" bestFit="1" customWidth="1"/>
    <col min="3845" max="3845" width="5.81640625" style="11" bestFit="1" customWidth="1"/>
    <col min="3846" max="3846" width="7.1796875" style="11" bestFit="1" customWidth="1"/>
    <col min="3847" max="3847" width="5.7265625" style="11" bestFit="1" customWidth="1"/>
    <col min="3848" max="3848" width="7.54296875" style="11" bestFit="1" customWidth="1"/>
    <col min="3849" max="3849" width="5.7265625" style="11" bestFit="1" customWidth="1"/>
    <col min="3850" max="3850" width="7.453125" style="11" bestFit="1" customWidth="1"/>
    <col min="3851" max="3851" width="5.7265625" style="11" bestFit="1" customWidth="1"/>
    <col min="3852" max="3852" width="7.54296875" style="11" customWidth="1"/>
    <col min="3853" max="3853" width="5.54296875" style="11" customWidth="1"/>
    <col min="3854" max="3854" width="8.1796875" style="11" bestFit="1" customWidth="1"/>
    <col min="3855" max="3855" width="5.453125" style="11" bestFit="1" customWidth="1"/>
    <col min="3856" max="3856" width="1.7265625" style="11" bestFit="1" customWidth="1"/>
    <col min="3857" max="4096" width="9.1796875" style="11"/>
    <col min="4097" max="4097" width="4" style="11" bestFit="1" customWidth="1"/>
    <col min="4098" max="4098" width="29" style="11" bestFit="1" customWidth="1"/>
    <col min="4099" max="4099" width="21.54296875" style="11" bestFit="1" customWidth="1"/>
    <col min="4100" max="4100" width="7.7265625" style="11" bestFit="1" customWidth="1"/>
    <col min="4101" max="4101" width="5.81640625" style="11" bestFit="1" customWidth="1"/>
    <col min="4102" max="4102" width="7.1796875" style="11" bestFit="1" customWidth="1"/>
    <col min="4103" max="4103" width="5.7265625" style="11" bestFit="1" customWidth="1"/>
    <col min="4104" max="4104" width="7.54296875" style="11" bestFit="1" customWidth="1"/>
    <col min="4105" max="4105" width="5.7265625" style="11" bestFit="1" customWidth="1"/>
    <col min="4106" max="4106" width="7.453125" style="11" bestFit="1" customWidth="1"/>
    <col min="4107" max="4107" width="5.7265625" style="11" bestFit="1" customWidth="1"/>
    <col min="4108" max="4108" width="7.54296875" style="11" customWidth="1"/>
    <col min="4109" max="4109" width="5.54296875" style="11" customWidth="1"/>
    <col min="4110" max="4110" width="8.1796875" style="11" bestFit="1" customWidth="1"/>
    <col min="4111" max="4111" width="5.453125" style="11" bestFit="1" customWidth="1"/>
    <col min="4112" max="4112" width="1.7265625" style="11" bestFit="1" customWidth="1"/>
    <col min="4113" max="4352" width="9.1796875" style="11"/>
    <col min="4353" max="4353" width="4" style="11" bestFit="1" customWidth="1"/>
    <col min="4354" max="4354" width="29" style="11" bestFit="1" customWidth="1"/>
    <col min="4355" max="4355" width="21.54296875" style="11" bestFit="1" customWidth="1"/>
    <col min="4356" max="4356" width="7.7265625" style="11" bestFit="1" customWidth="1"/>
    <col min="4357" max="4357" width="5.81640625" style="11" bestFit="1" customWidth="1"/>
    <col min="4358" max="4358" width="7.1796875" style="11" bestFit="1" customWidth="1"/>
    <col min="4359" max="4359" width="5.7265625" style="11" bestFit="1" customWidth="1"/>
    <col min="4360" max="4360" width="7.54296875" style="11" bestFit="1" customWidth="1"/>
    <col min="4361" max="4361" width="5.7265625" style="11" bestFit="1" customWidth="1"/>
    <col min="4362" max="4362" width="7.453125" style="11" bestFit="1" customWidth="1"/>
    <col min="4363" max="4363" width="5.7265625" style="11" bestFit="1" customWidth="1"/>
    <col min="4364" max="4364" width="7.54296875" style="11" customWidth="1"/>
    <col min="4365" max="4365" width="5.54296875" style="11" customWidth="1"/>
    <col min="4366" max="4366" width="8.1796875" style="11" bestFit="1" customWidth="1"/>
    <col min="4367" max="4367" width="5.453125" style="11" bestFit="1" customWidth="1"/>
    <col min="4368" max="4368" width="1.7265625" style="11" bestFit="1" customWidth="1"/>
    <col min="4369" max="4608" width="9.1796875" style="11"/>
    <col min="4609" max="4609" width="4" style="11" bestFit="1" customWidth="1"/>
    <col min="4610" max="4610" width="29" style="11" bestFit="1" customWidth="1"/>
    <col min="4611" max="4611" width="21.54296875" style="11" bestFit="1" customWidth="1"/>
    <col min="4612" max="4612" width="7.7265625" style="11" bestFit="1" customWidth="1"/>
    <col min="4613" max="4613" width="5.81640625" style="11" bestFit="1" customWidth="1"/>
    <col min="4614" max="4614" width="7.1796875" style="11" bestFit="1" customWidth="1"/>
    <col min="4615" max="4615" width="5.7265625" style="11" bestFit="1" customWidth="1"/>
    <col min="4616" max="4616" width="7.54296875" style="11" bestFit="1" customWidth="1"/>
    <col min="4617" max="4617" width="5.7265625" style="11" bestFit="1" customWidth="1"/>
    <col min="4618" max="4618" width="7.453125" style="11" bestFit="1" customWidth="1"/>
    <col min="4619" max="4619" width="5.7265625" style="11" bestFit="1" customWidth="1"/>
    <col min="4620" max="4620" width="7.54296875" style="11" customWidth="1"/>
    <col min="4621" max="4621" width="5.54296875" style="11" customWidth="1"/>
    <col min="4622" max="4622" width="8.1796875" style="11" bestFit="1" customWidth="1"/>
    <col min="4623" max="4623" width="5.453125" style="11" bestFit="1" customWidth="1"/>
    <col min="4624" max="4624" width="1.7265625" style="11" bestFit="1" customWidth="1"/>
    <col min="4625" max="4864" width="9.1796875" style="11"/>
    <col min="4865" max="4865" width="4" style="11" bestFit="1" customWidth="1"/>
    <col min="4866" max="4866" width="29" style="11" bestFit="1" customWidth="1"/>
    <col min="4867" max="4867" width="21.54296875" style="11" bestFit="1" customWidth="1"/>
    <col min="4868" max="4868" width="7.7265625" style="11" bestFit="1" customWidth="1"/>
    <col min="4869" max="4869" width="5.81640625" style="11" bestFit="1" customWidth="1"/>
    <col min="4870" max="4870" width="7.1796875" style="11" bestFit="1" customWidth="1"/>
    <col min="4871" max="4871" width="5.7265625" style="11" bestFit="1" customWidth="1"/>
    <col min="4872" max="4872" width="7.54296875" style="11" bestFit="1" customWidth="1"/>
    <col min="4873" max="4873" width="5.7265625" style="11" bestFit="1" customWidth="1"/>
    <col min="4874" max="4874" width="7.453125" style="11" bestFit="1" customWidth="1"/>
    <col min="4875" max="4875" width="5.7265625" style="11" bestFit="1" customWidth="1"/>
    <col min="4876" max="4876" width="7.54296875" style="11" customWidth="1"/>
    <col min="4877" max="4877" width="5.54296875" style="11" customWidth="1"/>
    <col min="4878" max="4878" width="8.1796875" style="11" bestFit="1" customWidth="1"/>
    <col min="4879" max="4879" width="5.453125" style="11" bestFit="1" customWidth="1"/>
    <col min="4880" max="4880" width="1.7265625" style="11" bestFit="1" customWidth="1"/>
    <col min="4881" max="5120" width="9.1796875" style="11"/>
    <col min="5121" max="5121" width="4" style="11" bestFit="1" customWidth="1"/>
    <col min="5122" max="5122" width="29" style="11" bestFit="1" customWidth="1"/>
    <col min="5123" max="5123" width="21.54296875" style="11" bestFit="1" customWidth="1"/>
    <col min="5124" max="5124" width="7.7265625" style="11" bestFit="1" customWidth="1"/>
    <col min="5125" max="5125" width="5.81640625" style="11" bestFit="1" customWidth="1"/>
    <col min="5126" max="5126" width="7.1796875" style="11" bestFit="1" customWidth="1"/>
    <col min="5127" max="5127" width="5.7265625" style="11" bestFit="1" customWidth="1"/>
    <col min="5128" max="5128" width="7.54296875" style="11" bestFit="1" customWidth="1"/>
    <col min="5129" max="5129" width="5.7265625" style="11" bestFit="1" customWidth="1"/>
    <col min="5130" max="5130" width="7.453125" style="11" bestFit="1" customWidth="1"/>
    <col min="5131" max="5131" width="5.7265625" style="11" bestFit="1" customWidth="1"/>
    <col min="5132" max="5132" width="7.54296875" style="11" customWidth="1"/>
    <col min="5133" max="5133" width="5.54296875" style="11" customWidth="1"/>
    <col min="5134" max="5134" width="8.1796875" style="11" bestFit="1" customWidth="1"/>
    <col min="5135" max="5135" width="5.453125" style="11" bestFit="1" customWidth="1"/>
    <col min="5136" max="5136" width="1.7265625" style="11" bestFit="1" customWidth="1"/>
    <col min="5137" max="5376" width="9.1796875" style="11"/>
    <col min="5377" max="5377" width="4" style="11" bestFit="1" customWidth="1"/>
    <col min="5378" max="5378" width="29" style="11" bestFit="1" customWidth="1"/>
    <col min="5379" max="5379" width="21.54296875" style="11" bestFit="1" customWidth="1"/>
    <col min="5380" max="5380" width="7.7265625" style="11" bestFit="1" customWidth="1"/>
    <col min="5381" max="5381" width="5.81640625" style="11" bestFit="1" customWidth="1"/>
    <col min="5382" max="5382" width="7.1796875" style="11" bestFit="1" customWidth="1"/>
    <col min="5383" max="5383" width="5.7265625" style="11" bestFit="1" customWidth="1"/>
    <col min="5384" max="5384" width="7.54296875" style="11" bestFit="1" customWidth="1"/>
    <col min="5385" max="5385" width="5.7265625" style="11" bestFit="1" customWidth="1"/>
    <col min="5386" max="5386" width="7.453125" style="11" bestFit="1" customWidth="1"/>
    <col min="5387" max="5387" width="5.7265625" style="11" bestFit="1" customWidth="1"/>
    <col min="5388" max="5388" width="7.54296875" style="11" customWidth="1"/>
    <col min="5389" max="5389" width="5.54296875" style="11" customWidth="1"/>
    <col min="5390" max="5390" width="8.1796875" style="11" bestFit="1" customWidth="1"/>
    <col min="5391" max="5391" width="5.453125" style="11" bestFit="1" customWidth="1"/>
    <col min="5392" max="5392" width="1.7265625" style="11" bestFit="1" customWidth="1"/>
    <col min="5393" max="5632" width="9.1796875" style="11"/>
    <col min="5633" max="5633" width="4" style="11" bestFit="1" customWidth="1"/>
    <col min="5634" max="5634" width="29" style="11" bestFit="1" customWidth="1"/>
    <col min="5635" max="5635" width="21.54296875" style="11" bestFit="1" customWidth="1"/>
    <col min="5636" max="5636" width="7.7265625" style="11" bestFit="1" customWidth="1"/>
    <col min="5637" max="5637" width="5.81640625" style="11" bestFit="1" customWidth="1"/>
    <col min="5638" max="5638" width="7.1796875" style="11" bestFit="1" customWidth="1"/>
    <col min="5639" max="5639" width="5.7265625" style="11" bestFit="1" customWidth="1"/>
    <col min="5640" max="5640" width="7.54296875" style="11" bestFit="1" customWidth="1"/>
    <col min="5641" max="5641" width="5.7265625" style="11" bestFit="1" customWidth="1"/>
    <col min="5642" max="5642" width="7.453125" style="11" bestFit="1" customWidth="1"/>
    <col min="5643" max="5643" width="5.7265625" style="11" bestFit="1" customWidth="1"/>
    <col min="5644" max="5644" width="7.54296875" style="11" customWidth="1"/>
    <col min="5645" max="5645" width="5.54296875" style="11" customWidth="1"/>
    <col min="5646" max="5646" width="8.1796875" style="11" bestFit="1" customWidth="1"/>
    <col min="5647" max="5647" width="5.453125" style="11" bestFit="1" customWidth="1"/>
    <col min="5648" max="5648" width="1.7265625" style="11" bestFit="1" customWidth="1"/>
    <col min="5649" max="5888" width="9.1796875" style="11"/>
    <col min="5889" max="5889" width="4" style="11" bestFit="1" customWidth="1"/>
    <col min="5890" max="5890" width="29" style="11" bestFit="1" customWidth="1"/>
    <col min="5891" max="5891" width="21.54296875" style="11" bestFit="1" customWidth="1"/>
    <col min="5892" max="5892" width="7.7265625" style="11" bestFit="1" customWidth="1"/>
    <col min="5893" max="5893" width="5.81640625" style="11" bestFit="1" customWidth="1"/>
    <col min="5894" max="5894" width="7.1796875" style="11" bestFit="1" customWidth="1"/>
    <col min="5895" max="5895" width="5.7265625" style="11" bestFit="1" customWidth="1"/>
    <col min="5896" max="5896" width="7.54296875" style="11" bestFit="1" customWidth="1"/>
    <col min="5897" max="5897" width="5.7265625" style="11" bestFit="1" customWidth="1"/>
    <col min="5898" max="5898" width="7.453125" style="11" bestFit="1" customWidth="1"/>
    <col min="5899" max="5899" width="5.7265625" style="11" bestFit="1" customWidth="1"/>
    <col min="5900" max="5900" width="7.54296875" style="11" customWidth="1"/>
    <col min="5901" max="5901" width="5.54296875" style="11" customWidth="1"/>
    <col min="5902" max="5902" width="8.1796875" style="11" bestFit="1" customWidth="1"/>
    <col min="5903" max="5903" width="5.453125" style="11" bestFit="1" customWidth="1"/>
    <col min="5904" max="5904" width="1.7265625" style="11" bestFit="1" customWidth="1"/>
    <col min="5905" max="6144" width="9.1796875" style="11"/>
    <col min="6145" max="6145" width="4" style="11" bestFit="1" customWidth="1"/>
    <col min="6146" max="6146" width="29" style="11" bestFit="1" customWidth="1"/>
    <col min="6147" max="6147" width="21.54296875" style="11" bestFit="1" customWidth="1"/>
    <col min="6148" max="6148" width="7.7265625" style="11" bestFit="1" customWidth="1"/>
    <col min="6149" max="6149" width="5.81640625" style="11" bestFit="1" customWidth="1"/>
    <col min="6150" max="6150" width="7.1796875" style="11" bestFit="1" customWidth="1"/>
    <col min="6151" max="6151" width="5.7265625" style="11" bestFit="1" customWidth="1"/>
    <col min="6152" max="6152" width="7.54296875" style="11" bestFit="1" customWidth="1"/>
    <col min="6153" max="6153" width="5.7265625" style="11" bestFit="1" customWidth="1"/>
    <col min="6154" max="6154" width="7.453125" style="11" bestFit="1" customWidth="1"/>
    <col min="6155" max="6155" width="5.7265625" style="11" bestFit="1" customWidth="1"/>
    <col min="6156" max="6156" width="7.54296875" style="11" customWidth="1"/>
    <col min="6157" max="6157" width="5.54296875" style="11" customWidth="1"/>
    <col min="6158" max="6158" width="8.1796875" style="11" bestFit="1" customWidth="1"/>
    <col min="6159" max="6159" width="5.453125" style="11" bestFit="1" customWidth="1"/>
    <col min="6160" max="6160" width="1.7265625" style="11" bestFit="1" customWidth="1"/>
    <col min="6161" max="6400" width="9.1796875" style="11"/>
    <col min="6401" max="6401" width="4" style="11" bestFit="1" customWidth="1"/>
    <col min="6402" max="6402" width="29" style="11" bestFit="1" customWidth="1"/>
    <col min="6403" max="6403" width="21.54296875" style="11" bestFit="1" customWidth="1"/>
    <col min="6404" max="6404" width="7.7265625" style="11" bestFit="1" customWidth="1"/>
    <col min="6405" max="6405" width="5.81640625" style="11" bestFit="1" customWidth="1"/>
    <col min="6406" max="6406" width="7.1796875" style="11" bestFit="1" customWidth="1"/>
    <col min="6407" max="6407" width="5.7265625" style="11" bestFit="1" customWidth="1"/>
    <col min="6408" max="6408" width="7.54296875" style="11" bestFit="1" customWidth="1"/>
    <col min="6409" max="6409" width="5.7265625" style="11" bestFit="1" customWidth="1"/>
    <col min="6410" max="6410" width="7.453125" style="11" bestFit="1" customWidth="1"/>
    <col min="6411" max="6411" width="5.7265625" style="11" bestFit="1" customWidth="1"/>
    <col min="6412" max="6412" width="7.54296875" style="11" customWidth="1"/>
    <col min="6413" max="6413" width="5.54296875" style="11" customWidth="1"/>
    <col min="6414" max="6414" width="8.1796875" style="11" bestFit="1" customWidth="1"/>
    <col min="6415" max="6415" width="5.453125" style="11" bestFit="1" customWidth="1"/>
    <col min="6416" max="6416" width="1.7265625" style="11" bestFit="1" customWidth="1"/>
    <col min="6417" max="6656" width="9.1796875" style="11"/>
    <col min="6657" max="6657" width="4" style="11" bestFit="1" customWidth="1"/>
    <col min="6658" max="6658" width="29" style="11" bestFit="1" customWidth="1"/>
    <col min="6659" max="6659" width="21.54296875" style="11" bestFit="1" customWidth="1"/>
    <col min="6660" max="6660" width="7.7265625" style="11" bestFit="1" customWidth="1"/>
    <col min="6661" max="6661" width="5.81640625" style="11" bestFit="1" customWidth="1"/>
    <col min="6662" max="6662" width="7.1796875" style="11" bestFit="1" customWidth="1"/>
    <col min="6663" max="6663" width="5.7265625" style="11" bestFit="1" customWidth="1"/>
    <col min="6664" max="6664" width="7.54296875" style="11" bestFit="1" customWidth="1"/>
    <col min="6665" max="6665" width="5.7265625" style="11" bestFit="1" customWidth="1"/>
    <col min="6666" max="6666" width="7.453125" style="11" bestFit="1" customWidth="1"/>
    <col min="6667" max="6667" width="5.7265625" style="11" bestFit="1" customWidth="1"/>
    <col min="6668" max="6668" width="7.54296875" style="11" customWidth="1"/>
    <col min="6669" max="6669" width="5.54296875" style="11" customWidth="1"/>
    <col min="6670" max="6670" width="8.1796875" style="11" bestFit="1" customWidth="1"/>
    <col min="6671" max="6671" width="5.453125" style="11" bestFit="1" customWidth="1"/>
    <col min="6672" max="6672" width="1.7265625" style="11" bestFit="1" customWidth="1"/>
    <col min="6673" max="6912" width="9.1796875" style="11"/>
    <col min="6913" max="6913" width="4" style="11" bestFit="1" customWidth="1"/>
    <col min="6914" max="6914" width="29" style="11" bestFit="1" customWidth="1"/>
    <col min="6915" max="6915" width="21.54296875" style="11" bestFit="1" customWidth="1"/>
    <col min="6916" max="6916" width="7.7265625" style="11" bestFit="1" customWidth="1"/>
    <col min="6917" max="6917" width="5.81640625" style="11" bestFit="1" customWidth="1"/>
    <col min="6918" max="6918" width="7.1796875" style="11" bestFit="1" customWidth="1"/>
    <col min="6919" max="6919" width="5.7265625" style="11" bestFit="1" customWidth="1"/>
    <col min="6920" max="6920" width="7.54296875" style="11" bestFit="1" customWidth="1"/>
    <col min="6921" max="6921" width="5.7265625" style="11" bestFit="1" customWidth="1"/>
    <col min="6922" max="6922" width="7.453125" style="11" bestFit="1" customWidth="1"/>
    <col min="6923" max="6923" width="5.7265625" style="11" bestFit="1" customWidth="1"/>
    <col min="6924" max="6924" width="7.54296875" style="11" customWidth="1"/>
    <col min="6925" max="6925" width="5.54296875" style="11" customWidth="1"/>
    <col min="6926" max="6926" width="8.1796875" style="11" bestFit="1" customWidth="1"/>
    <col min="6927" max="6927" width="5.453125" style="11" bestFit="1" customWidth="1"/>
    <col min="6928" max="6928" width="1.7265625" style="11" bestFit="1" customWidth="1"/>
    <col min="6929" max="7168" width="9.1796875" style="11"/>
    <col min="7169" max="7169" width="4" style="11" bestFit="1" customWidth="1"/>
    <col min="7170" max="7170" width="29" style="11" bestFit="1" customWidth="1"/>
    <col min="7171" max="7171" width="21.54296875" style="11" bestFit="1" customWidth="1"/>
    <col min="7172" max="7172" width="7.7265625" style="11" bestFit="1" customWidth="1"/>
    <col min="7173" max="7173" width="5.81640625" style="11" bestFit="1" customWidth="1"/>
    <col min="7174" max="7174" width="7.1796875" style="11" bestFit="1" customWidth="1"/>
    <col min="7175" max="7175" width="5.7265625" style="11" bestFit="1" customWidth="1"/>
    <col min="7176" max="7176" width="7.54296875" style="11" bestFit="1" customWidth="1"/>
    <col min="7177" max="7177" width="5.7265625" style="11" bestFit="1" customWidth="1"/>
    <col min="7178" max="7178" width="7.453125" style="11" bestFit="1" customWidth="1"/>
    <col min="7179" max="7179" width="5.7265625" style="11" bestFit="1" customWidth="1"/>
    <col min="7180" max="7180" width="7.54296875" style="11" customWidth="1"/>
    <col min="7181" max="7181" width="5.54296875" style="11" customWidth="1"/>
    <col min="7182" max="7182" width="8.1796875" style="11" bestFit="1" customWidth="1"/>
    <col min="7183" max="7183" width="5.453125" style="11" bestFit="1" customWidth="1"/>
    <col min="7184" max="7184" width="1.7265625" style="11" bestFit="1" customWidth="1"/>
    <col min="7185" max="7424" width="9.1796875" style="11"/>
    <col min="7425" max="7425" width="4" style="11" bestFit="1" customWidth="1"/>
    <col min="7426" max="7426" width="29" style="11" bestFit="1" customWidth="1"/>
    <col min="7427" max="7427" width="21.54296875" style="11" bestFit="1" customWidth="1"/>
    <col min="7428" max="7428" width="7.7265625" style="11" bestFit="1" customWidth="1"/>
    <col min="7429" max="7429" width="5.81640625" style="11" bestFit="1" customWidth="1"/>
    <col min="7430" max="7430" width="7.1796875" style="11" bestFit="1" customWidth="1"/>
    <col min="7431" max="7431" width="5.7265625" style="11" bestFit="1" customWidth="1"/>
    <col min="7432" max="7432" width="7.54296875" style="11" bestFit="1" customWidth="1"/>
    <col min="7433" max="7433" width="5.7265625" style="11" bestFit="1" customWidth="1"/>
    <col min="7434" max="7434" width="7.453125" style="11" bestFit="1" customWidth="1"/>
    <col min="7435" max="7435" width="5.7265625" style="11" bestFit="1" customWidth="1"/>
    <col min="7436" max="7436" width="7.54296875" style="11" customWidth="1"/>
    <col min="7437" max="7437" width="5.54296875" style="11" customWidth="1"/>
    <col min="7438" max="7438" width="8.1796875" style="11" bestFit="1" customWidth="1"/>
    <col min="7439" max="7439" width="5.453125" style="11" bestFit="1" customWidth="1"/>
    <col min="7440" max="7440" width="1.7265625" style="11" bestFit="1" customWidth="1"/>
    <col min="7441" max="7680" width="9.1796875" style="11"/>
    <col min="7681" max="7681" width="4" style="11" bestFit="1" customWidth="1"/>
    <col min="7682" max="7682" width="29" style="11" bestFit="1" customWidth="1"/>
    <col min="7683" max="7683" width="21.54296875" style="11" bestFit="1" customWidth="1"/>
    <col min="7684" max="7684" width="7.7265625" style="11" bestFit="1" customWidth="1"/>
    <col min="7685" max="7685" width="5.81640625" style="11" bestFit="1" customWidth="1"/>
    <col min="7686" max="7686" width="7.1796875" style="11" bestFit="1" customWidth="1"/>
    <col min="7687" max="7687" width="5.7265625" style="11" bestFit="1" customWidth="1"/>
    <col min="7688" max="7688" width="7.54296875" style="11" bestFit="1" customWidth="1"/>
    <col min="7689" max="7689" width="5.7265625" style="11" bestFit="1" customWidth="1"/>
    <col min="7690" max="7690" width="7.453125" style="11" bestFit="1" customWidth="1"/>
    <col min="7691" max="7691" width="5.7265625" style="11" bestFit="1" customWidth="1"/>
    <col min="7692" max="7692" width="7.54296875" style="11" customWidth="1"/>
    <col min="7693" max="7693" width="5.54296875" style="11" customWidth="1"/>
    <col min="7694" max="7694" width="8.1796875" style="11" bestFit="1" customWidth="1"/>
    <col min="7695" max="7695" width="5.453125" style="11" bestFit="1" customWidth="1"/>
    <col min="7696" max="7696" width="1.7265625" style="11" bestFit="1" customWidth="1"/>
    <col min="7697" max="7936" width="9.1796875" style="11"/>
    <col min="7937" max="7937" width="4" style="11" bestFit="1" customWidth="1"/>
    <col min="7938" max="7938" width="29" style="11" bestFit="1" customWidth="1"/>
    <col min="7939" max="7939" width="21.54296875" style="11" bestFit="1" customWidth="1"/>
    <col min="7940" max="7940" width="7.7265625" style="11" bestFit="1" customWidth="1"/>
    <col min="7941" max="7941" width="5.81640625" style="11" bestFit="1" customWidth="1"/>
    <col min="7942" max="7942" width="7.1796875" style="11" bestFit="1" customWidth="1"/>
    <col min="7943" max="7943" width="5.7265625" style="11" bestFit="1" customWidth="1"/>
    <col min="7944" max="7944" width="7.54296875" style="11" bestFit="1" customWidth="1"/>
    <col min="7945" max="7945" width="5.7265625" style="11" bestFit="1" customWidth="1"/>
    <col min="7946" max="7946" width="7.453125" style="11" bestFit="1" customWidth="1"/>
    <col min="7947" max="7947" width="5.7265625" style="11" bestFit="1" customWidth="1"/>
    <col min="7948" max="7948" width="7.54296875" style="11" customWidth="1"/>
    <col min="7949" max="7949" width="5.54296875" style="11" customWidth="1"/>
    <col min="7950" max="7950" width="8.1796875" style="11" bestFit="1" customWidth="1"/>
    <col min="7951" max="7951" width="5.453125" style="11" bestFit="1" customWidth="1"/>
    <col min="7952" max="7952" width="1.7265625" style="11" bestFit="1" customWidth="1"/>
    <col min="7953" max="8192" width="9.1796875" style="11"/>
    <col min="8193" max="8193" width="4" style="11" bestFit="1" customWidth="1"/>
    <col min="8194" max="8194" width="29" style="11" bestFit="1" customWidth="1"/>
    <col min="8195" max="8195" width="21.54296875" style="11" bestFit="1" customWidth="1"/>
    <col min="8196" max="8196" width="7.7265625" style="11" bestFit="1" customWidth="1"/>
    <col min="8197" max="8197" width="5.81640625" style="11" bestFit="1" customWidth="1"/>
    <col min="8198" max="8198" width="7.1796875" style="11" bestFit="1" customWidth="1"/>
    <col min="8199" max="8199" width="5.7265625" style="11" bestFit="1" customWidth="1"/>
    <col min="8200" max="8200" width="7.54296875" style="11" bestFit="1" customWidth="1"/>
    <col min="8201" max="8201" width="5.7265625" style="11" bestFit="1" customWidth="1"/>
    <col min="8202" max="8202" width="7.453125" style="11" bestFit="1" customWidth="1"/>
    <col min="8203" max="8203" width="5.7265625" style="11" bestFit="1" customWidth="1"/>
    <col min="8204" max="8204" width="7.54296875" style="11" customWidth="1"/>
    <col min="8205" max="8205" width="5.54296875" style="11" customWidth="1"/>
    <col min="8206" max="8206" width="8.1796875" style="11" bestFit="1" customWidth="1"/>
    <col min="8207" max="8207" width="5.453125" style="11" bestFit="1" customWidth="1"/>
    <col min="8208" max="8208" width="1.7265625" style="11" bestFit="1" customWidth="1"/>
    <col min="8209" max="8448" width="9.1796875" style="11"/>
    <col min="8449" max="8449" width="4" style="11" bestFit="1" customWidth="1"/>
    <col min="8450" max="8450" width="29" style="11" bestFit="1" customWidth="1"/>
    <col min="8451" max="8451" width="21.54296875" style="11" bestFit="1" customWidth="1"/>
    <col min="8452" max="8452" width="7.7265625" style="11" bestFit="1" customWidth="1"/>
    <col min="8453" max="8453" width="5.81640625" style="11" bestFit="1" customWidth="1"/>
    <col min="8454" max="8454" width="7.1796875" style="11" bestFit="1" customWidth="1"/>
    <col min="8455" max="8455" width="5.7265625" style="11" bestFit="1" customWidth="1"/>
    <col min="8456" max="8456" width="7.54296875" style="11" bestFit="1" customWidth="1"/>
    <col min="8457" max="8457" width="5.7265625" style="11" bestFit="1" customWidth="1"/>
    <col min="8458" max="8458" width="7.453125" style="11" bestFit="1" customWidth="1"/>
    <col min="8459" max="8459" width="5.7265625" style="11" bestFit="1" customWidth="1"/>
    <col min="8460" max="8460" width="7.54296875" style="11" customWidth="1"/>
    <col min="8461" max="8461" width="5.54296875" style="11" customWidth="1"/>
    <col min="8462" max="8462" width="8.1796875" style="11" bestFit="1" customWidth="1"/>
    <col min="8463" max="8463" width="5.453125" style="11" bestFit="1" customWidth="1"/>
    <col min="8464" max="8464" width="1.7265625" style="11" bestFit="1" customWidth="1"/>
    <col min="8465" max="8704" width="9.1796875" style="11"/>
    <col min="8705" max="8705" width="4" style="11" bestFit="1" customWidth="1"/>
    <col min="8706" max="8706" width="29" style="11" bestFit="1" customWidth="1"/>
    <col min="8707" max="8707" width="21.54296875" style="11" bestFit="1" customWidth="1"/>
    <col min="8708" max="8708" width="7.7265625" style="11" bestFit="1" customWidth="1"/>
    <col min="8709" max="8709" width="5.81640625" style="11" bestFit="1" customWidth="1"/>
    <col min="8710" max="8710" width="7.1796875" style="11" bestFit="1" customWidth="1"/>
    <col min="8711" max="8711" width="5.7265625" style="11" bestFit="1" customWidth="1"/>
    <col min="8712" max="8712" width="7.54296875" style="11" bestFit="1" customWidth="1"/>
    <col min="8713" max="8713" width="5.7265625" style="11" bestFit="1" customWidth="1"/>
    <col min="8714" max="8714" width="7.453125" style="11" bestFit="1" customWidth="1"/>
    <col min="8715" max="8715" width="5.7265625" style="11" bestFit="1" customWidth="1"/>
    <col min="8716" max="8716" width="7.54296875" style="11" customWidth="1"/>
    <col min="8717" max="8717" width="5.54296875" style="11" customWidth="1"/>
    <col min="8718" max="8718" width="8.1796875" style="11" bestFit="1" customWidth="1"/>
    <col min="8719" max="8719" width="5.453125" style="11" bestFit="1" customWidth="1"/>
    <col min="8720" max="8720" width="1.7265625" style="11" bestFit="1" customWidth="1"/>
    <col min="8721" max="8960" width="9.1796875" style="11"/>
    <col min="8961" max="8961" width="4" style="11" bestFit="1" customWidth="1"/>
    <col min="8962" max="8962" width="29" style="11" bestFit="1" customWidth="1"/>
    <col min="8963" max="8963" width="21.54296875" style="11" bestFit="1" customWidth="1"/>
    <col min="8964" max="8964" width="7.7265625" style="11" bestFit="1" customWidth="1"/>
    <col min="8965" max="8965" width="5.81640625" style="11" bestFit="1" customWidth="1"/>
    <col min="8966" max="8966" width="7.1796875" style="11" bestFit="1" customWidth="1"/>
    <col min="8967" max="8967" width="5.7265625" style="11" bestFit="1" customWidth="1"/>
    <col min="8968" max="8968" width="7.54296875" style="11" bestFit="1" customWidth="1"/>
    <col min="8969" max="8969" width="5.7265625" style="11" bestFit="1" customWidth="1"/>
    <col min="8970" max="8970" width="7.453125" style="11" bestFit="1" customWidth="1"/>
    <col min="8971" max="8971" width="5.7265625" style="11" bestFit="1" customWidth="1"/>
    <col min="8972" max="8972" width="7.54296875" style="11" customWidth="1"/>
    <col min="8973" max="8973" width="5.54296875" style="11" customWidth="1"/>
    <col min="8974" max="8974" width="8.1796875" style="11" bestFit="1" customWidth="1"/>
    <col min="8975" max="8975" width="5.453125" style="11" bestFit="1" customWidth="1"/>
    <col min="8976" max="8976" width="1.7265625" style="11" bestFit="1" customWidth="1"/>
    <col min="8977" max="9216" width="9.1796875" style="11"/>
    <col min="9217" max="9217" width="4" style="11" bestFit="1" customWidth="1"/>
    <col min="9218" max="9218" width="29" style="11" bestFit="1" customWidth="1"/>
    <col min="9219" max="9219" width="21.54296875" style="11" bestFit="1" customWidth="1"/>
    <col min="9220" max="9220" width="7.7265625" style="11" bestFit="1" customWidth="1"/>
    <col min="9221" max="9221" width="5.81640625" style="11" bestFit="1" customWidth="1"/>
    <col min="9222" max="9222" width="7.1796875" style="11" bestFit="1" customWidth="1"/>
    <col min="9223" max="9223" width="5.7265625" style="11" bestFit="1" customWidth="1"/>
    <col min="9224" max="9224" width="7.54296875" style="11" bestFit="1" customWidth="1"/>
    <col min="9225" max="9225" width="5.7265625" style="11" bestFit="1" customWidth="1"/>
    <col min="9226" max="9226" width="7.453125" style="11" bestFit="1" customWidth="1"/>
    <col min="9227" max="9227" width="5.7265625" style="11" bestFit="1" customWidth="1"/>
    <col min="9228" max="9228" width="7.54296875" style="11" customWidth="1"/>
    <col min="9229" max="9229" width="5.54296875" style="11" customWidth="1"/>
    <col min="9230" max="9230" width="8.1796875" style="11" bestFit="1" customWidth="1"/>
    <col min="9231" max="9231" width="5.453125" style="11" bestFit="1" customWidth="1"/>
    <col min="9232" max="9232" width="1.7265625" style="11" bestFit="1" customWidth="1"/>
    <col min="9233" max="9472" width="9.1796875" style="11"/>
    <col min="9473" max="9473" width="4" style="11" bestFit="1" customWidth="1"/>
    <col min="9474" max="9474" width="29" style="11" bestFit="1" customWidth="1"/>
    <col min="9475" max="9475" width="21.54296875" style="11" bestFit="1" customWidth="1"/>
    <col min="9476" max="9476" width="7.7265625" style="11" bestFit="1" customWidth="1"/>
    <col min="9477" max="9477" width="5.81640625" style="11" bestFit="1" customWidth="1"/>
    <col min="9478" max="9478" width="7.1796875" style="11" bestFit="1" customWidth="1"/>
    <col min="9479" max="9479" width="5.7265625" style="11" bestFit="1" customWidth="1"/>
    <col min="9480" max="9480" width="7.54296875" style="11" bestFit="1" customWidth="1"/>
    <col min="9481" max="9481" width="5.7265625" style="11" bestFit="1" customWidth="1"/>
    <col min="9482" max="9482" width="7.453125" style="11" bestFit="1" customWidth="1"/>
    <col min="9483" max="9483" width="5.7265625" style="11" bestFit="1" customWidth="1"/>
    <col min="9484" max="9484" width="7.54296875" style="11" customWidth="1"/>
    <col min="9485" max="9485" width="5.54296875" style="11" customWidth="1"/>
    <col min="9486" max="9486" width="8.1796875" style="11" bestFit="1" customWidth="1"/>
    <col min="9487" max="9487" width="5.453125" style="11" bestFit="1" customWidth="1"/>
    <col min="9488" max="9488" width="1.7265625" style="11" bestFit="1" customWidth="1"/>
    <col min="9489" max="9728" width="9.1796875" style="11"/>
    <col min="9729" max="9729" width="4" style="11" bestFit="1" customWidth="1"/>
    <col min="9730" max="9730" width="29" style="11" bestFit="1" customWidth="1"/>
    <col min="9731" max="9731" width="21.54296875" style="11" bestFit="1" customWidth="1"/>
    <col min="9732" max="9732" width="7.7265625" style="11" bestFit="1" customWidth="1"/>
    <col min="9733" max="9733" width="5.81640625" style="11" bestFit="1" customWidth="1"/>
    <col min="9734" max="9734" width="7.1796875" style="11" bestFit="1" customWidth="1"/>
    <col min="9735" max="9735" width="5.7265625" style="11" bestFit="1" customWidth="1"/>
    <col min="9736" max="9736" width="7.54296875" style="11" bestFit="1" customWidth="1"/>
    <col min="9737" max="9737" width="5.7265625" style="11" bestFit="1" customWidth="1"/>
    <col min="9738" max="9738" width="7.453125" style="11" bestFit="1" customWidth="1"/>
    <col min="9739" max="9739" width="5.7265625" style="11" bestFit="1" customWidth="1"/>
    <col min="9740" max="9740" width="7.54296875" style="11" customWidth="1"/>
    <col min="9741" max="9741" width="5.54296875" style="11" customWidth="1"/>
    <col min="9742" max="9742" width="8.1796875" style="11" bestFit="1" customWidth="1"/>
    <col min="9743" max="9743" width="5.453125" style="11" bestFit="1" customWidth="1"/>
    <col min="9744" max="9744" width="1.7265625" style="11" bestFit="1" customWidth="1"/>
    <col min="9745" max="9984" width="9.1796875" style="11"/>
    <col min="9985" max="9985" width="4" style="11" bestFit="1" customWidth="1"/>
    <col min="9986" max="9986" width="29" style="11" bestFit="1" customWidth="1"/>
    <col min="9987" max="9987" width="21.54296875" style="11" bestFit="1" customWidth="1"/>
    <col min="9988" max="9988" width="7.7265625" style="11" bestFit="1" customWidth="1"/>
    <col min="9989" max="9989" width="5.81640625" style="11" bestFit="1" customWidth="1"/>
    <col min="9990" max="9990" width="7.1796875" style="11" bestFit="1" customWidth="1"/>
    <col min="9991" max="9991" width="5.7265625" style="11" bestFit="1" customWidth="1"/>
    <col min="9992" max="9992" width="7.54296875" style="11" bestFit="1" customWidth="1"/>
    <col min="9993" max="9993" width="5.7265625" style="11" bestFit="1" customWidth="1"/>
    <col min="9994" max="9994" width="7.453125" style="11" bestFit="1" customWidth="1"/>
    <col min="9995" max="9995" width="5.7265625" style="11" bestFit="1" customWidth="1"/>
    <col min="9996" max="9996" width="7.54296875" style="11" customWidth="1"/>
    <col min="9997" max="9997" width="5.54296875" style="11" customWidth="1"/>
    <col min="9998" max="9998" width="8.1796875" style="11" bestFit="1" customWidth="1"/>
    <col min="9999" max="9999" width="5.453125" style="11" bestFit="1" customWidth="1"/>
    <col min="10000" max="10000" width="1.7265625" style="11" bestFit="1" customWidth="1"/>
    <col min="10001" max="10240" width="9.1796875" style="11"/>
    <col min="10241" max="10241" width="4" style="11" bestFit="1" customWidth="1"/>
    <col min="10242" max="10242" width="29" style="11" bestFit="1" customWidth="1"/>
    <col min="10243" max="10243" width="21.54296875" style="11" bestFit="1" customWidth="1"/>
    <col min="10244" max="10244" width="7.7265625" style="11" bestFit="1" customWidth="1"/>
    <col min="10245" max="10245" width="5.81640625" style="11" bestFit="1" customWidth="1"/>
    <col min="10246" max="10246" width="7.1796875" style="11" bestFit="1" customWidth="1"/>
    <col min="10247" max="10247" width="5.7265625" style="11" bestFit="1" customWidth="1"/>
    <col min="10248" max="10248" width="7.54296875" style="11" bestFit="1" customWidth="1"/>
    <col min="10249" max="10249" width="5.7265625" style="11" bestFit="1" customWidth="1"/>
    <col min="10250" max="10250" width="7.453125" style="11" bestFit="1" customWidth="1"/>
    <col min="10251" max="10251" width="5.7265625" style="11" bestFit="1" customWidth="1"/>
    <col min="10252" max="10252" width="7.54296875" style="11" customWidth="1"/>
    <col min="10253" max="10253" width="5.54296875" style="11" customWidth="1"/>
    <col min="10254" max="10254" width="8.1796875" style="11" bestFit="1" customWidth="1"/>
    <col min="10255" max="10255" width="5.453125" style="11" bestFit="1" customWidth="1"/>
    <col min="10256" max="10256" width="1.7265625" style="11" bestFit="1" customWidth="1"/>
    <col min="10257" max="10496" width="9.1796875" style="11"/>
    <col min="10497" max="10497" width="4" style="11" bestFit="1" customWidth="1"/>
    <col min="10498" max="10498" width="29" style="11" bestFit="1" customWidth="1"/>
    <col min="10499" max="10499" width="21.54296875" style="11" bestFit="1" customWidth="1"/>
    <col min="10500" max="10500" width="7.7265625" style="11" bestFit="1" customWidth="1"/>
    <col min="10501" max="10501" width="5.81640625" style="11" bestFit="1" customWidth="1"/>
    <col min="10502" max="10502" width="7.1796875" style="11" bestFit="1" customWidth="1"/>
    <col min="10503" max="10503" width="5.7265625" style="11" bestFit="1" customWidth="1"/>
    <col min="10504" max="10504" width="7.54296875" style="11" bestFit="1" customWidth="1"/>
    <col min="10505" max="10505" width="5.7265625" style="11" bestFit="1" customWidth="1"/>
    <col min="10506" max="10506" width="7.453125" style="11" bestFit="1" customWidth="1"/>
    <col min="10507" max="10507" width="5.7265625" style="11" bestFit="1" customWidth="1"/>
    <col min="10508" max="10508" width="7.54296875" style="11" customWidth="1"/>
    <col min="10509" max="10509" width="5.54296875" style="11" customWidth="1"/>
    <col min="10510" max="10510" width="8.1796875" style="11" bestFit="1" customWidth="1"/>
    <col min="10511" max="10511" width="5.453125" style="11" bestFit="1" customWidth="1"/>
    <col min="10512" max="10512" width="1.7265625" style="11" bestFit="1" customWidth="1"/>
    <col min="10513" max="10752" width="9.1796875" style="11"/>
    <col min="10753" max="10753" width="4" style="11" bestFit="1" customWidth="1"/>
    <col min="10754" max="10754" width="29" style="11" bestFit="1" customWidth="1"/>
    <col min="10755" max="10755" width="21.54296875" style="11" bestFit="1" customWidth="1"/>
    <col min="10756" max="10756" width="7.7265625" style="11" bestFit="1" customWidth="1"/>
    <col min="10757" max="10757" width="5.81640625" style="11" bestFit="1" customWidth="1"/>
    <col min="10758" max="10758" width="7.1796875" style="11" bestFit="1" customWidth="1"/>
    <col min="10759" max="10759" width="5.7265625" style="11" bestFit="1" customWidth="1"/>
    <col min="10760" max="10760" width="7.54296875" style="11" bestFit="1" customWidth="1"/>
    <col min="10761" max="10761" width="5.7265625" style="11" bestFit="1" customWidth="1"/>
    <col min="10762" max="10762" width="7.453125" style="11" bestFit="1" customWidth="1"/>
    <col min="10763" max="10763" width="5.7265625" style="11" bestFit="1" customWidth="1"/>
    <col min="10764" max="10764" width="7.54296875" style="11" customWidth="1"/>
    <col min="10765" max="10765" width="5.54296875" style="11" customWidth="1"/>
    <col min="10766" max="10766" width="8.1796875" style="11" bestFit="1" customWidth="1"/>
    <col min="10767" max="10767" width="5.453125" style="11" bestFit="1" customWidth="1"/>
    <col min="10768" max="10768" width="1.7265625" style="11" bestFit="1" customWidth="1"/>
    <col min="10769" max="11008" width="9.1796875" style="11"/>
    <col min="11009" max="11009" width="4" style="11" bestFit="1" customWidth="1"/>
    <col min="11010" max="11010" width="29" style="11" bestFit="1" customWidth="1"/>
    <col min="11011" max="11011" width="21.54296875" style="11" bestFit="1" customWidth="1"/>
    <col min="11012" max="11012" width="7.7265625" style="11" bestFit="1" customWidth="1"/>
    <col min="11013" max="11013" width="5.81640625" style="11" bestFit="1" customWidth="1"/>
    <col min="11014" max="11014" width="7.1796875" style="11" bestFit="1" customWidth="1"/>
    <col min="11015" max="11015" width="5.7265625" style="11" bestFit="1" customWidth="1"/>
    <col min="11016" max="11016" width="7.54296875" style="11" bestFit="1" customWidth="1"/>
    <col min="11017" max="11017" width="5.7265625" style="11" bestFit="1" customWidth="1"/>
    <col min="11018" max="11018" width="7.453125" style="11" bestFit="1" customWidth="1"/>
    <col min="11019" max="11019" width="5.7265625" style="11" bestFit="1" customWidth="1"/>
    <col min="11020" max="11020" width="7.54296875" style="11" customWidth="1"/>
    <col min="11021" max="11021" width="5.54296875" style="11" customWidth="1"/>
    <col min="11022" max="11022" width="8.1796875" style="11" bestFit="1" customWidth="1"/>
    <col min="11023" max="11023" width="5.453125" style="11" bestFit="1" customWidth="1"/>
    <col min="11024" max="11024" width="1.7265625" style="11" bestFit="1" customWidth="1"/>
    <col min="11025" max="11264" width="9.1796875" style="11"/>
    <col min="11265" max="11265" width="4" style="11" bestFit="1" customWidth="1"/>
    <col min="11266" max="11266" width="29" style="11" bestFit="1" customWidth="1"/>
    <col min="11267" max="11267" width="21.54296875" style="11" bestFit="1" customWidth="1"/>
    <col min="11268" max="11268" width="7.7265625" style="11" bestFit="1" customWidth="1"/>
    <col min="11269" max="11269" width="5.81640625" style="11" bestFit="1" customWidth="1"/>
    <col min="11270" max="11270" width="7.1796875" style="11" bestFit="1" customWidth="1"/>
    <col min="11271" max="11271" width="5.7265625" style="11" bestFit="1" customWidth="1"/>
    <col min="11272" max="11272" width="7.54296875" style="11" bestFit="1" customWidth="1"/>
    <col min="11273" max="11273" width="5.7265625" style="11" bestFit="1" customWidth="1"/>
    <col min="11274" max="11274" width="7.453125" style="11" bestFit="1" customWidth="1"/>
    <col min="11275" max="11275" width="5.7265625" style="11" bestFit="1" customWidth="1"/>
    <col min="11276" max="11276" width="7.54296875" style="11" customWidth="1"/>
    <col min="11277" max="11277" width="5.54296875" style="11" customWidth="1"/>
    <col min="11278" max="11278" width="8.1796875" style="11" bestFit="1" customWidth="1"/>
    <col min="11279" max="11279" width="5.453125" style="11" bestFit="1" customWidth="1"/>
    <col min="11280" max="11280" width="1.7265625" style="11" bestFit="1" customWidth="1"/>
    <col min="11281" max="11520" width="9.1796875" style="11"/>
    <col min="11521" max="11521" width="4" style="11" bestFit="1" customWidth="1"/>
    <col min="11522" max="11522" width="29" style="11" bestFit="1" customWidth="1"/>
    <col min="11523" max="11523" width="21.54296875" style="11" bestFit="1" customWidth="1"/>
    <col min="11524" max="11524" width="7.7265625" style="11" bestFit="1" customWidth="1"/>
    <col min="11525" max="11525" width="5.81640625" style="11" bestFit="1" customWidth="1"/>
    <col min="11526" max="11526" width="7.1796875" style="11" bestFit="1" customWidth="1"/>
    <col min="11527" max="11527" width="5.7265625" style="11" bestFit="1" customWidth="1"/>
    <col min="11528" max="11528" width="7.54296875" style="11" bestFit="1" customWidth="1"/>
    <col min="11529" max="11529" width="5.7265625" style="11" bestFit="1" customWidth="1"/>
    <col min="11530" max="11530" width="7.453125" style="11" bestFit="1" customWidth="1"/>
    <col min="11531" max="11531" width="5.7265625" style="11" bestFit="1" customWidth="1"/>
    <col min="11532" max="11532" width="7.54296875" style="11" customWidth="1"/>
    <col min="11533" max="11533" width="5.54296875" style="11" customWidth="1"/>
    <col min="11534" max="11534" width="8.1796875" style="11" bestFit="1" customWidth="1"/>
    <col min="11535" max="11535" width="5.453125" style="11" bestFit="1" customWidth="1"/>
    <col min="11536" max="11536" width="1.7265625" style="11" bestFit="1" customWidth="1"/>
    <col min="11537" max="11776" width="9.1796875" style="11"/>
    <col min="11777" max="11777" width="4" style="11" bestFit="1" customWidth="1"/>
    <col min="11778" max="11778" width="29" style="11" bestFit="1" customWidth="1"/>
    <col min="11779" max="11779" width="21.54296875" style="11" bestFit="1" customWidth="1"/>
    <col min="11780" max="11780" width="7.7265625" style="11" bestFit="1" customWidth="1"/>
    <col min="11781" max="11781" width="5.81640625" style="11" bestFit="1" customWidth="1"/>
    <col min="11782" max="11782" width="7.1796875" style="11" bestFit="1" customWidth="1"/>
    <col min="11783" max="11783" width="5.7265625" style="11" bestFit="1" customWidth="1"/>
    <col min="11784" max="11784" width="7.54296875" style="11" bestFit="1" customWidth="1"/>
    <col min="11785" max="11785" width="5.7265625" style="11" bestFit="1" customWidth="1"/>
    <col min="11786" max="11786" width="7.453125" style="11" bestFit="1" customWidth="1"/>
    <col min="11787" max="11787" width="5.7265625" style="11" bestFit="1" customWidth="1"/>
    <col min="11788" max="11788" width="7.54296875" style="11" customWidth="1"/>
    <col min="11789" max="11789" width="5.54296875" style="11" customWidth="1"/>
    <col min="11790" max="11790" width="8.1796875" style="11" bestFit="1" customWidth="1"/>
    <col min="11791" max="11791" width="5.453125" style="11" bestFit="1" customWidth="1"/>
    <col min="11792" max="11792" width="1.7265625" style="11" bestFit="1" customWidth="1"/>
    <col min="11793" max="12032" width="9.1796875" style="11"/>
    <col min="12033" max="12033" width="4" style="11" bestFit="1" customWidth="1"/>
    <col min="12034" max="12034" width="29" style="11" bestFit="1" customWidth="1"/>
    <col min="12035" max="12035" width="21.54296875" style="11" bestFit="1" customWidth="1"/>
    <col min="12036" max="12036" width="7.7265625" style="11" bestFit="1" customWidth="1"/>
    <col min="12037" max="12037" width="5.81640625" style="11" bestFit="1" customWidth="1"/>
    <col min="12038" max="12038" width="7.1796875" style="11" bestFit="1" customWidth="1"/>
    <col min="12039" max="12039" width="5.7265625" style="11" bestFit="1" customWidth="1"/>
    <col min="12040" max="12040" width="7.54296875" style="11" bestFit="1" customWidth="1"/>
    <col min="12041" max="12041" width="5.7265625" style="11" bestFit="1" customWidth="1"/>
    <col min="12042" max="12042" width="7.453125" style="11" bestFit="1" customWidth="1"/>
    <col min="12043" max="12043" width="5.7265625" style="11" bestFit="1" customWidth="1"/>
    <col min="12044" max="12044" width="7.54296875" style="11" customWidth="1"/>
    <col min="12045" max="12045" width="5.54296875" style="11" customWidth="1"/>
    <col min="12046" max="12046" width="8.1796875" style="11" bestFit="1" customWidth="1"/>
    <col min="12047" max="12047" width="5.453125" style="11" bestFit="1" customWidth="1"/>
    <col min="12048" max="12048" width="1.7265625" style="11" bestFit="1" customWidth="1"/>
    <col min="12049" max="12288" width="9.1796875" style="11"/>
    <col min="12289" max="12289" width="4" style="11" bestFit="1" customWidth="1"/>
    <col min="12290" max="12290" width="29" style="11" bestFit="1" customWidth="1"/>
    <col min="12291" max="12291" width="21.54296875" style="11" bestFit="1" customWidth="1"/>
    <col min="12292" max="12292" width="7.7265625" style="11" bestFit="1" customWidth="1"/>
    <col min="12293" max="12293" width="5.81640625" style="11" bestFit="1" customWidth="1"/>
    <col min="12294" max="12294" width="7.1796875" style="11" bestFit="1" customWidth="1"/>
    <col min="12295" max="12295" width="5.7265625" style="11" bestFit="1" customWidth="1"/>
    <col min="12296" max="12296" width="7.54296875" style="11" bestFit="1" customWidth="1"/>
    <col min="12297" max="12297" width="5.7265625" style="11" bestFit="1" customWidth="1"/>
    <col min="12298" max="12298" width="7.453125" style="11" bestFit="1" customWidth="1"/>
    <col min="12299" max="12299" width="5.7265625" style="11" bestFit="1" customWidth="1"/>
    <col min="12300" max="12300" width="7.54296875" style="11" customWidth="1"/>
    <col min="12301" max="12301" width="5.54296875" style="11" customWidth="1"/>
    <col min="12302" max="12302" width="8.1796875" style="11" bestFit="1" customWidth="1"/>
    <col min="12303" max="12303" width="5.453125" style="11" bestFit="1" customWidth="1"/>
    <col min="12304" max="12304" width="1.7265625" style="11" bestFit="1" customWidth="1"/>
    <col min="12305" max="12544" width="9.1796875" style="11"/>
    <col min="12545" max="12545" width="4" style="11" bestFit="1" customWidth="1"/>
    <col min="12546" max="12546" width="29" style="11" bestFit="1" customWidth="1"/>
    <col min="12547" max="12547" width="21.54296875" style="11" bestFit="1" customWidth="1"/>
    <col min="12548" max="12548" width="7.7265625" style="11" bestFit="1" customWidth="1"/>
    <col min="12549" max="12549" width="5.81640625" style="11" bestFit="1" customWidth="1"/>
    <col min="12550" max="12550" width="7.1796875" style="11" bestFit="1" customWidth="1"/>
    <col min="12551" max="12551" width="5.7265625" style="11" bestFit="1" customWidth="1"/>
    <col min="12552" max="12552" width="7.54296875" style="11" bestFit="1" customWidth="1"/>
    <col min="12553" max="12553" width="5.7265625" style="11" bestFit="1" customWidth="1"/>
    <col min="12554" max="12554" width="7.453125" style="11" bestFit="1" customWidth="1"/>
    <col min="12555" max="12555" width="5.7265625" style="11" bestFit="1" customWidth="1"/>
    <col min="12556" max="12556" width="7.54296875" style="11" customWidth="1"/>
    <col min="12557" max="12557" width="5.54296875" style="11" customWidth="1"/>
    <col min="12558" max="12558" width="8.1796875" style="11" bestFit="1" customWidth="1"/>
    <col min="12559" max="12559" width="5.453125" style="11" bestFit="1" customWidth="1"/>
    <col min="12560" max="12560" width="1.7265625" style="11" bestFit="1" customWidth="1"/>
    <col min="12561" max="12800" width="9.1796875" style="11"/>
    <col min="12801" max="12801" width="4" style="11" bestFit="1" customWidth="1"/>
    <col min="12802" max="12802" width="29" style="11" bestFit="1" customWidth="1"/>
    <col min="12803" max="12803" width="21.54296875" style="11" bestFit="1" customWidth="1"/>
    <col min="12804" max="12804" width="7.7265625" style="11" bestFit="1" customWidth="1"/>
    <col min="12805" max="12805" width="5.81640625" style="11" bestFit="1" customWidth="1"/>
    <col min="12806" max="12806" width="7.1796875" style="11" bestFit="1" customWidth="1"/>
    <col min="12807" max="12807" width="5.7265625" style="11" bestFit="1" customWidth="1"/>
    <col min="12808" max="12808" width="7.54296875" style="11" bestFit="1" customWidth="1"/>
    <col min="12809" max="12809" width="5.7265625" style="11" bestFit="1" customWidth="1"/>
    <col min="12810" max="12810" width="7.453125" style="11" bestFit="1" customWidth="1"/>
    <col min="12811" max="12811" width="5.7265625" style="11" bestFit="1" customWidth="1"/>
    <col min="12812" max="12812" width="7.54296875" style="11" customWidth="1"/>
    <col min="12813" max="12813" width="5.54296875" style="11" customWidth="1"/>
    <col min="12814" max="12814" width="8.1796875" style="11" bestFit="1" customWidth="1"/>
    <col min="12815" max="12815" width="5.453125" style="11" bestFit="1" customWidth="1"/>
    <col min="12816" max="12816" width="1.7265625" style="11" bestFit="1" customWidth="1"/>
    <col min="12817" max="13056" width="9.1796875" style="11"/>
    <col min="13057" max="13057" width="4" style="11" bestFit="1" customWidth="1"/>
    <col min="13058" max="13058" width="29" style="11" bestFit="1" customWidth="1"/>
    <col min="13059" max="13059" width="21.54296875" style="11" bestFit="1" customWidth="1"/>
    <col min="13060" max="13060" width="7.7265625" style="11" bestFit="1" customWidth="1"/>
    <col min="13061" max="13061" width="5.81640625" style="11" bestFit="1" customWidth="1"/>
    <col min="13062" max="13062" width="7.1796875" style="11" bestFit="1" customWidth="1"/>
    <col min="13063" max="13063" width="5.7265625" style="11" bestFit="1" customWidth="1"/>
    <col min="13064" max="13064" width="7.54296875" style="11" bestFit="1" customWidth="1"/>
    <col min="13065" max="13065" width="5.7265625" style="11" bestFit="1" customWidth="1"/>
    <col min="13066" max="13066" width="7.453125" style="11" bestFit="1" customWidth="1"/>
    <col min="13067" max="13067" width="5.7265625" style="11" bestFit="1" customWidth="1"/>
    <col min="13068" max="13068" width="7.54296875" style="11" customWidth="1"/>
    <col min="13069" max="13069" width="5.54296875" style="11" customWidth="1"/>
    <col min="13070" max="13070" width="8.1796875" style="11" bestFit="1" customWidth="1"/>
    <col min="13071" max="13071" width="5.453125" style="11" bestFit="1" customWidth="1"/>
    <col min="13072" max="13072" width="1.7265625" style="11" bestFit="1" customWidth="1"/>
    <col min="13073" max="13312" width="9.1796875" style="11"/>
    <col min="13313" max="13313" width="4" style="11" bestFit="1" customWidth="1"/>
    <col min="13314" max="13314" width="29" style="11" bestFit="1" customWidth="1"/>
    <col min="13315" max="13315" width="21.54296875" style="11" bestFit="1" customWidth="1"/>
    <col min="13316" max="13316" width="7.7265625" style="11" bestFit="1" customWidth="1"/>
    <col min="13317" max="13317" width="5.81640625" style="11" bestFit="1" customWidth="1"/>
    <col min="13318" max="13318" width="7.1796875" style="11" bestFit="1" customWidth="1"/>
    <col min="13319" max="13319" width="5.7265625" style="11" bestFit="1" customWidth="1"/>
    <col min="13320" max="13320" width="7.54296875" style="11" bestFit="1" customWidth="1"/>
    <col min="13321" max="13321" width="5.7265625" style="11" bestFit="1" customWidth="1"/>
    <col min="13322" max="13322" width="7.453125" style="11" bestFit="1" customWidth="1"/>
    <col min="13323" max="13323" width="5.7265625" style="11" bestFit="1" customWidth="1"/>
    <col min="13324" max="13324" width="7.54296875" style="11" customWidth="1"/>
    <col min="13325" max="13325" width="5.54296875" style="11" customWidth="1"/>
    <col min="13326" max="13326" width="8.1796875" style="11" bestFit="1" customWidth="1"/>
    <col min="13327" max="13327" width="5.453125" style="11" bestFit="1" customWidth="1"/>
    <col min="13328" max="13328" width="1.7265625" style="11" bestFit="1" customWidth="1"/>
    <col min="13329" max="13568" width="9.1796875" style="11"/>
    <col min="13569" max="13569" width="4" style="11" bestFit="1" customWidth="1"/>
    <col min="13570" max="13570" width="29" style="11" bestFit="1" customWidth="1"/>
    <col min="13571" max="13571" width="21.54296875" style="11" bestFit="1" customWidth="1"/>
    <col min="13572" max="13572" width="7.7265625" style="11" bestFit="1" customWidth="1"/>
    <col min="13573" max="13573" width="5.81640625" style="11" bestFit="1" customWidth="1"/>
    <col min="13574" max="13574" width="7.1796875" style="11" bestFit="1" customWidth="1"/>
    <col min="13575" max="13575" width="5.7265625" style="11" bestFit="1" customWidth="1"/>
    <col min="13576" max="13576" width="7.54296875" style="11" bestFit="1" customWidth="1"/>
    <col min="13577" max="13577" width="5.7265625" style="11" bestFit="1" customWidth="1"/>
    <col min="13578" max="13578" width="7.453125" style="11" bestFit="1" customWidth="1"/>
    <col min="13579" max="13579" width="5.7265625" style="11" bestFit="1" customWidth="1"/>
    <col min="13580" max="13580" width="7.54296875" style="11" customWidth="1"/>
    <col min="13581" max="13581" width="5.54296875" style="11" customWidth="1"/>
    <col min="13582" max="13582" width="8.1796875" style="11" bestFit="1" customWidth="1"/>
    <col min="13583" max="13583" width="5.453125" style="11" bestFit="1" customWidth="1"/>
    <col min="13584" max="13584" width="1.7265625" style="11" bestFit="1" customWidth="1"/>
    <col min="13585" max="13824" width="9.1796875" style="11"/>
    <col min="13825" max="13825" width="4" style="11" bestFit="1" customWidth="1"/>
    <col min="13826" max="13826" width="29" style="11" bestFit="1" customWidth="1"/>
    <col min="13827" max="13827" width="21.54296875" style="11" bestFit="1" customWidth="1"/>
    <col min="13828" max="13828" width="7.7265625" style="11" bestFit="1" customWidth="1"/>
    <col min="13829" max="13829" width="5.81640625" style="11" bestFit="1" customWidth="1"/>
    <col min="13830" max="13830" width="7.1796875" style="11" bestFit="1" customWidth="1"/>
    <col min="13831" max="13831" width="5.7265625" style="11" bestFit="1" customWidth="1"/>
    <col min="13832" max="13832" width="7.54296875" style="11" bestFit="1" customWidth="1"/>
    <col min="13833" max="13833" width="5.7265625" style="11" bestFit="1" customWidth="1"/>
    <col min="13834" max="13834" width="7.453125" style="11" bestFit="1" customWidth="1"/>
    <col min="13835" max="13835" width="5.7265625" style="11" bestFit="1" customWidth="1"/>
    <col min="13836" max="13836" width="7.54296875" style="11" customWidth="1"/>
    <col min="13837" max="13837" width="5.54296875" style="11" customWidth="1"/>
    <col min="13838" max="13838" width="8.1796875" style="11" bestFit="1" customWidth="1"/>
    <col min="13839" max="13839" width="5.453125" style="11" bestFit="1" customWidth="1"/>
    <col min="13840" max="13840" width="1.7265625" style="11" bestFit="1" customWidth="1"/>
    <col min="13841" max="14080" width="9.1796875" style="11"/>
    <col min="14081" max="14081" width="4" style="11" bestFit="1" customWidth="1"/>
    <col min="14082" max="14082" width="29" style="11" bestFit="1" customWidth="1"/>
    <col min="14083" max="14083" width="21.54296875" style="11" bestFit="1" customWidth="1"/>
    <col min="14084" max="14084" width="7.7265625" style="11" bestFit="1" customWidth="1"/>
    <col min="14085" max="14085" width="5.81640625" style="11" bestFit="1" customWidth="1"/>
    <col min="14086" max="14086" width="7.1796875" style="11" bestFit="1" customWidth="1"/>
    <col min="14087" max="14087" width="5.7265625" style="11" bestFit="1" customWidth="1"/>
    <col min="14088" max="14088" width="7.54296875" style="11" bestFit="1" customWidth="1"/>
    <col min="14089" max="14089" width="5.7265625" style="11" bestFit="1" customWidth="1"/>
    <col min="14090" max="14090" width="7.453125" style="11" bestFit="1" customWidth="1"/>
    <col min="14091" max="14091" width="5.7265625" style="11" bestFit="1" customWidth="1"/>
    <col min="14092" max="14092" width="7.54296875" style="11" customWidth="1"/>
    <col min="14093" max="14093" width="5.54296875" style="11" customWidth="1"/>
    <col min="14094" max="14094" width="8.1796875" style="11" bestFit="1" customWidth="1"/>
    <col min="14095" max="14095" width="5.453125" style="11" bestFit="1" customWidth="1"/>
    <col min="14096" max="14096" width="1.7265625" style="11" bestFit="1" customWidth="1"/>
    <col min="14097" max="14336" width="9.1796875" style="11"/>
    <col min="14337" max="14337" width="4" style="11" bestFit="1" customWidth="1"/>
    <col min="14338" max="14338" width="29" style="11" bestFit="1" customWidth="1"/>
    <col min="14339" max="14339" width="21.54296875" style="11" bestFit="1" customWidth="1"/>
    <col min="14340" max="14340" width="7.7265625" style="11" bestFit="1" customWidth="1"/>
    <col min="14341" max="14341" width="5.81640625" style="11" bestFit="1" customWidth="1"/>
    <col min="14342" max="14342" width="7.1796875" style="11" bestFit="1" customWidth="1"/>
    <col min="14343" max="14343" width="5.7265625" style="11" bestFit="1" customWidth="1"/>
    <col min="14344" max="14344" width="7.54296875" style="11" bestFit="1" customWidth="1"/>
    <col min="14345" max="14345" width="5.7265625" style="11" bestFit="1" customWidth="1"/>
    <col min="14346" max="14346" width="7.453125" style="11" bestFit="1" customWidth="1"/>
    <col min="14347" max="14347" width="5.7265625" style="11" bestFit="1" customWidth="1"/>
    <col min="14348" max="14348" width="7.54296875" style="11" customWidth="1"/>
    <col min="14349" max="14349" width="5.54296875" style="11" customWidth="1"/>
    <col min="14350" max="14350" width="8.1796875" style="11" bestFit="1" customWidth="1"/>
    <col min="14351" max="14351" width="5.453125" style="11" bestFit="1" customWidth="1"/>
    <col min="14352" max="14352" width="1.7265625" style="11" bestFit="1" customWidth="1"/>
    <col min="14353" max="14592" width="9.1796875" style="11"/>
    <col min="14593" max="14593" width="4" style="11" bestFit="1" customWidth="1"/>
    <col min="14594" max="14594" width="29" style="11" bestFit="1" customWidth="1"/>
    <col min="14595" max="14595" width="21.54296875" style="11" bestFit="1" customWidth="1"/>
    <col min="14596" max="14596" width="7.7265625" style="11" bestFit="1" customWidth="1"/>
    <col min="14597" max="14597" width="5.81640625" style="11" bestFit="1" customWidth="1"/>
    <col min="14598" max="14598" width="7.1796875" style="11" bestFit="1" customWidth="1"/>
    <col min="14599" max="14599" width="5.7265625" style="11" bestFit="1" customWidth="1"/>
    <col min="14600" max="14600" width="7.54296875" style="11" bestFit="1" customWidth="1"/>
    <col min="14601" max="14601" width="5.7265625" style="11" bestFit="1" customWidth="1"/>
    <col min="14602" max="14602" width="7.453125" style="11" bestFit="1" customWidth="1"/>
    <col min="14603" max="14603" width="5.7265625" style="11" bestFit="1" customWidth="1"/>
    <col min="14604" max="14604" width="7.54296875" style="11" customWidth="1"/>
    <col min="14605" max="14605" width="5.54296875" style="11" customWidth="1"/>
    <col min="14606" max="14606" width="8.1796875" style="11" bestFit="1" customWidth="1"/>
    <col min="14607" max="14607" width="5.453125" style="11" bestFit="1" customWidth="1"/>
    <col min="14608" max="14608" width="1.7265625" style="11" bestFit="1" customWidth="1"/>
    <col min="14609" max="14848" width="9.1796875" style="11"/>
    <col min="14849" max="14849" width="4" style="11" bestFit="1" customWidth="1"/>
    <col min="14850" max="14850" width="29" style="11" bestFit="1" customWidth="1"/>
    <col min="14851" max="14851" width="21.54296875" style="11" bestFit="1" customWidth="1"/>
    <col min="14852" max="14852" width="7.7265625" style="11" bestFit="1" customWidth="1"/>
    <col min="14853" max="14853" width="5.81640625" style="11" bestFit="1" customWidth="1"/>
    <col min="14854" max="14854" width="7.1796875" style="11" bestFit="1" customWidth="1"/>
    <col min="14855" max="14855" width="5.7265625" style="11" bestFit="1" customWidth="1"/>
    <col min="14856" max="14856" width="7.54296875" style="11" bestFit="1" customWidth="1"/>
    <col min="14857" max="14857" width="5.7265625" style="11" bestFit="1" customWidth="1"/>
    <col min="14858" max="14858" width="7.453125" style="11" bestFit="1" customWidth="1"/>
    <col min="14859" max="14859" width="5.7265625" style="11" bestFit="1" customWidth="1"/>
    <col min="14860" max="14860" width="7.54296875" style="11" customWidth="1"/>
    <col min="14861" max="14861" width="5.54296875" style="11" customWidth="1"/>
    <col min="14862" max="14862" width="8.1796875" style="11" bestFit="1" customWidth="1"/>
    <col min="14863" max="14863" width="5.453125" style="11" bestFit="1" customWidth="1"/>
    <col min="14864" max="14864" width="1.7265625" style="11" bestFit="1" customWidth="1"/>
    <col min="14865" max="15104" width="9.1796875" style="11"/>
    <col min="15105" max="15105" width="4" style="11" bestFit="1" customWidth="1"/>
    <col min="15106" max="15106" width="29" style="11" bestFit="1" customWidth="1"/>
    <col min="15107" max="15107" width="21.54296875" style="11" bestFit="1" customWidth="1"/>
    <col min="15108" max="15108" width="7.7265625" style="11" bestFit="1" customWidth="1"/>
    <col min="15109" max="15109" width="5.81640625" style="11" bestFit="1" customWidth="1"/>
    <col min="15110" max="15110" width="7.1796875" style="11" bestFit="1" customWidth="1"/>
    <col min="15111" max="15111" width="5.7265625" style="11" bestFit="1" customWidth="1"/>
    <col min="15112" max="15112" width="7.54296875" style="11" bestFit="1" customWidth="1"/>
    <col min="15113" max="15113" width="5.7265625" style="11" bestFit="1" customWidth="1"/>
    <col min="15114" max="15114" width="7.453125" style="11" bestFit="1" customWidth="1"/>
    <col min="15115" max="15115" width="5.7265625" style="11" bestFit="1" customWidth="1"/>
    <col min="15116" max="15116" width="7.54296875" style="11" customWidth="1"/>
    <col min="15117" max="15117" width="5.54296875" style="11" customWidth="1"/>
    <col min="15118" max="15118" width="8.1796875" style="11" bestFit="1" customWidth="1"/>
    <col min="15119" max="15119" width="5.453125" style="11" bestFit="1" customWidth="1"/>
    <col min="15120" max="15120" width="1.7265625" style="11" bestFit="1" customWidth="1"/>
    <col min="15121" max="15360" width="9.1796875" style="11"/>
    <col min="15361" max="15361" width="4" style="11" bestFit="1" customWidth="1"/>
    <col min="15362" max="15362" width="29" style="11" bestFit="1" customWidth="1"/>
    <col min="15363" max="15363" width="21.54296875" style="11" bestFit="1" customWidth="1"/>
    <col min="15364" max="15364" width="7.7265625" style="11" bestFit="1" customWidth="1"/>
    <col min="15365" max="15365" width="5.81640625" style="11" bestFit="1" customWidth="1"/>
    <col min="15366" max="15366" width="7.1796875" style="11" bestFit="1" customWidth="1"/>
    <col min="15367" max="15367" width="5.7265625" style="11" bestFit="1" customWidth="1"/>
    <col min="15368" max="15368" width="7.54296875" style="11" bestFit="1" customWidth="1"/>
    <col min="15369" max="15369" width="5.7265625" style="11" bestFit="1" customWidth="1"/>
    <col min="15370" max="15370" width="7.453125" style="11" bestFit="1" customWidth="1"/>
    <col min="15371" max="15371" width="5.7265625" style="11" bestFit="1" customWidth="1"/>
    <col min="15372" max="15372" width="7.54296875" style="11" customWidth="1"/>
    <col min="15373" max="15373" width="5.54296875" style="11" customWidth="1"/>
    <col min="15374" max="15374" width="8.1796875" style="11" bestFit="1" customWidth="1"/>
    <col min="15375" max="15375" width="5.453125" style="11" bestFit="1" customWidth="1"/>
    <col min="15376" max="15376" width="1.7265625" style="11" bestFit="1" customWidth="1"/>
    <col min="15377" max="15616" width="9.1796875" style="11"/>
    <col min="15617" max="15617" width="4" style="11" bestFit="1" customWidth="1"/>
    <col min="15618" max="15618" width="29" style="11" bestFit="1" customWidth="1"/>
    <col min="15619" max="15619" width="21.54296875" style="11" bestFit="1" customWidth="1"/>
    <col min="15620" max="15620" width="7.7265625" style="11" bestFit="1" customWidth="1"/>
    <col min="15621" max="15621" width="5.81640625" style="11" bestFit="1" customWidth="1"/>
    <col min="15622" max="15622" width="7.1796875" style="11" bestFit="1" customWidth="1"/>
    <col min="15623" max="15623" width="5.7265625" style="11" bestFit="1" customWidth="1"/>
    <col min="15624" max="15624" width="7.54296875" style="11" bestFit="1" customWidth="1"/>
    <col min="15625" max="15625" width="5.7265625" style="11" bestFit="1" customWidth="1"/>
    <col min="15626" max="15626" width="7.453125" style="11" bestFit="1" customWidth="1"/>
    <col min="15627" max="15627" width="5.7265625" style="11" bestFit="1" customWidth="1"/>
    <col min="15628" max="15628" width="7.54296875" style="11" customWidth="1"/>
    <col min="15629" max="15629" width="5.54296875" style="11" customWidth="1"/>
    <col min="15630" max="15630" width="8.1796875" style="11" bestFit="1" customWidth="1"/>
    <col min="15631" max="15631" width="5.453125" style="11" bestFit="1" customWidth="1"/>
    <col min="15632" max="15632" width="1.7265625" style="11" bestFit="1" customWidth="1"/>
    <col min="15633" max="15872" width="9.1796875" style="11"/>
    <col min="15873" max="15873" width="4" style="11" bestFit="1" customWidth="1"/>
    <col min="15874" max="15874" width="29" style="11" bestFit="1" customWidth="1"/>
    <col min="15875" max="15875" width="21.54296875" style="11" bestFit="1" customWidth="1"/>
    <col min="15876" max="15876" width="7.7265625" style="11" bestFit="1" customWidth="1"/>
    <col min="15877" max="15877" width="5.81640625" style="11" bestFit="1" customWidth="1"/>
    <col min="15878" max="15878" width="7.1796875" style="11" bestFit="1" customWidth="1"/>
    <col min="15879" max="15879" width="5.7265625" style="11" bestFit="1" customWidth="1"/>
    <col min="15880" max="15880" width="7.54296875" style="11" bestFit="1" customWidth="1"/>
    <col min="15881" max="15881" width="5.7265625" style="11" bestFit="1" customWidth="1"/>
    <col min="15882" max="15882" width="7.453125" style="11" bestFit="1" customWidth="1"/>
    <col min="15883" max="15883" width="5.7265625" style="11" bestFit="1" customWidth="1"/>
    <col min="15884" max="15884" width="7.54296875" style="11" customWidth="1"/>
    <col min="15885" max="15885" width="5.54296875" style="11" customWidth="1"/>
    <col min="15886" max="15886" width="8.1796875" style="11" bestFit="1" customWidth="1"/>
    <col min="15887" max="15887" width="5.453125" style="11" bestFit="1" customWidth="1"/>
    <col min="15888" max="15888" width="1.7265625" style="11" bestFit="1" customWidth="1"/>
    <col min="15889" max="16128" width="9.1796875" style="11"/>
    <col min="16129" max="16129" width="4" style="11" bestFit="1" customWidth="1"/>
    <col min="16130" max="16130" width="29" style="11" bestFit="1" customWidth="1"/>
    <col min="16131" max="16131" width="21.54296875" style="11" bestFit="1" customWidth="1"/>
    <col min="16132" max="16132" width="7.7265625" style="11" bestFit="1" customWidth="1"/>
    <col min="16133" max="16133" width="5.81640625" style="11" bestFit="1" customWidth="1"/>
    <col min="16134" max="16134" width="7.1796875" style="11" bestFit="1" customWidth="1"/>
    <col min="16135" max="16135" width="5.7265625" style="11" bestFit="1" customWidth="1"/>
    <col min="16136" max="16136" width="7.54296875" style="11" bestFit="1" customWidth="1"/>
    <col min="16137" max="16137" width="5.7265625" style="11" bestFit="1" customWidth="1"/>
    <col min="16138" max="16138" width="7.453125" style="11" bestFit="1" customWidth="1"/>
    <col min="16139" max="16139" width="5.7265625" style="11" bestFit="1" customWidth="1"/>
    <col min="16140" max="16140" width="7.54296875" style="11" customWidth="1"/>
    <col min="16141" max="16141" width="5.54296875" style="11" customWidth="1"/>
    <col min="16142" max="16142" width="8.1796875" style="11" bestFit="1" customWidth="1"/>
    <col min="16143" max="16143" width="5.453125" style="11" bestFit="1" customWidth="1"/>
    <col min="16144" max="16144" width="1.7265625" style="11" bestFit="1" customWidth="1"/>
    <col min="16145" max="16384" width="9.1796875" style="11"/>
  </cols>
  <sheetData>
    <row r="1" spans="1:16" x14ac:dyDescent="0.3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6" s="12" customFormat="1" ht="14.25" customHeight="1" x14ac:dyDescent="0.3">
      <c r="A2" s="45" t="s">
        <v>79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11"/>
      <c r="P2" s="11"/>
    </row>
    <row r="3" spans="1:16" x14ac:dyDescent="0.3">
      <c r="A3" s="11"/>
      <c r="M3" s="14"/>
    </row>
    <row r="4" spans="1:16" x14ac:dyDescent="0.3">
      <c r="A4" s="15"/>
      <c r="B4" s="16" t="s">
        <v>17</v>
      </c>
      <c r="C4" s="11" t="s">
        <v>18</v>
      </c>
      <c r="D4" s="13" t="s">
        <v>19</v>
      </c>
      <c r="E4" s="11" t="s">
        <v>20</v>
      </c>
      <c r="F4" s="13" t="s">
        <v>21</v>
      </c>
      <c r="G4" s="11" t="s">
        <v>20</v>
      </c>
      <c r="H4" s="13" t="s">
        <v>22</v>
      </c>
      <c r="I4" s="11" t="s">
        <v>20</v>
      </c>
      <c r="J4" s="13" t="s">
        <v>23</v>
      </c>
      <c r="K4" s="11" t="s">
        <v>20</v>
      </c>
      <c r="L4" s="13" t="s">
        <v>24</v>
      </c>
      <c r="M4" s="14" t="s">
        <v>20</v>
      </c>
      <c r="N4" s="11" t="s">
        <v>25</v>
      </c>
      <c r="O4" s="11" t="s">
        <v>20</v>
      </c>
      <c r="P4" s="15"/>
    </row>
    <row r="5" spans="1:16" x14ac:dyDescent="0.3">
      <c r="A5" s="15"/>
      <c r="P5" s="15"/>
    </row>
    <row r="6" spans="1:16" ht="17.5" x14ac:dyDescent="0.35">
      <c r="A6" s="15"/>
      <c r="B6" s="17" t="s">
        <v>40</v>
      </c>
      <c r="P6" s="15"/>
    </row>
    <row r="7" spans="1:16" x14ac:dyDescent="0.3">
      <c r="A7" s="11"/>
      <c r="B7" s="14"/>
      <c r="C7" s="14"/>
    </row>
    <row r="8" spans="1:16" ht="14.5" x14ac:dyDescent="0.35">
      <c r="A8" s="36">
        <v>1</v>
      </c>
      <c r="B8" s="33" t="s">
        <v>80</v>
      </c>
      <c r="C8" s="30" t="s">
        <v>81</v>
      </c>
      <c r="D8" s="18">
        <v>13.25</v>
      </c>
      <c r="E8" s="19">
        <f t="shared" ref="E8:E26" si="0">RANK(D8,D$8:D$26)</f>
        <v>1</v>
      </c>
      <c r="F8" s="18">
        <v>12.85</v>
      </c>
      <c r="G8" s="19">
        <f t="shared" ref="G8:G26" si="1">RANK(F8,F$8:F$26)</f>
        <v>1</v>
      </c>
      <c r="H8" s="18">
        <v>12.75</v>
      </c>
      <c r="I8" s="19">
        <f t="shared" ref="I8:I26" si="2">RANK(H8,H$8:H$26)</f>
        <v>1</v>
      </c>
      <c r="J8" s="18">
        <v>13.25</v>
      </c>
      <c r="K8" s="19">
        <f t="shared" ref="K8:K26" si="3">RANK(J8,J$8:J$26)</f>
        <v>1</v>
      </c>
      <c r="L8" s="18">
        <v>12.95</v>
      </c>
      <c r="M8" s="19">
        <f t="shared" ref="M8:M26" si="4">RANK(L8,L$8:L$26)</f>
        <v>1</v>
      </c>
      <c r="N8" s="20">
        <f t="shared" ref="N8:N26" si="5">D8+F8+H8+J8+L8</f>
        <v>65.05</v>
      </c>
      <c r="O8" s="19">
        <f t="shared" ref="O8:O26" si="6">RANK(N8,N$8:N$26)</f>
        <v>1</v>
      </c>
      <c r="P8" s="21" t="str">
        <f t="shared" ref="P8:P26" si="7">IF(N8&lt;50,"F",(IF(N8&lt;55,"P",IF(N8&lt;60,"C","D"))))</f>
        <v>D</v>
      </c>
    </row>
    <row r="9" spans="1:16" ht="14.5" x14ac:dyDescent="0.35">
      <c r="A9" s="36">
        <v>4</v>
      </c>
      <c r="B9" s="33" t="s">
        <v>84</v>
      </c>
      <c r="C9" s="30" t="s">
        <v>85</v>
      </c>
      <c r="D9" s="18">
        <v>13.15</v>
      </c>
      <c r="E9" s="19">
        <f t="shared" si="0"/>
        <v>3</v>
      </c>
      <c r="F9" s="18">
        <v>12.45</v>
      </c>
      <c r="G9" s="19">
        <f t="shared" si="1"/>
        <v>6</v>
      </c>
      <c r="H9" s="18">
        <v>12.05</v>
      </c>
      <c r="I9" s="19">
        <f t="shared" si="2"/>
        <v>4</v>
      </c>
      <c r="J9" s="18">
        <v>12.65</v>
      </c>
      <c r="K9" s="19">
        <f t="shared" si="3"/>
        <v>4</v>
      </c>
      <c r="L9" s="18">
        <v>12.9</v>
      </c>
      <c r="M9" s="19">
        <f t="shared" si="4"/>
        <v>2</v>
      </c>
      <c r="N9" s="20">
        <f t="shared" si="5"/>
        <v>63.2</v>
      </c>
      <c r="O9" s="19">
        <f t="shared" si="6"/>
        <v>2</v>
      </c>
      <c r="P9" s="21" t="str">
        <f t="shared" si="7"/>
        <v>D</v>
      </c>
    </row>
    <row r="10" spans="1:16" ht="14.5" x14ac:dyDescent="0.35">
      <c r="A10" s="36">
        <v>6</v>
      </c>
      <c r="B10" s="33" t="s">
        <v>87</v>
      </c>
      <c r="C10" s="30" t="s">
        <v>85</v>
      </c>
      <c r="D10" s="18">
        <v>13</v>
      </c>
      <c r="E10" s="19">
        <f t="shared" si="0"/>
        <v>7</v>
      </c>
      <c r="F10" s="18">
        <v>12.85</v>
      </c>
      <c r="G10" s="19">
        <f t="shared" si="1"/>
        <v>1</v>
      </c>
      <c r="H10" s="18">
        <v>11.55</v>
      </c>
      <c r="I10" s="19">
        <f t="shared" si="2"/>
        <v>7</v>
      </c>
      <c r="J10" s="18">
        <v>12.8</v>
      </c>
      <c r="K10" s="19">
        <f t="shared" si="3"/>
        <v>3</v>
      </c>
      <c r="L10" s="18">
        <v>12.6</v>
      </c>
      <c r="M10" s="19">
        <f t="shared" si="4"/>
        <v>3</v>
      </c>
      <c r="N10" s="20">
        <f t="shared" si="5"/>
        <v>62.800000000000004</v>
      </c>
      <c r="O10" s="19">
        <f t="shared" si="6"/>
        <v>3</v>
      </c>
      <c r="P10" s="21" t="str">
        <f t="shared" si="7"/>
        <v>D</v>
      </c>
    </row>
    <row r="11" spans="1:16" ht="14.5" x14ac:dyDescent="0.35">
      <c r="A11" s="36">
        <v>5</v>
      </c>
      <c r="B11" s="33" t="s">
        <v>86</v>
      </c>
      <c r="C11" s="30" t="s">
        <v>85</v>
      </c>
      <c r="D11" s="18">
        <v>12.9</v>
      </c>
      <c r="E11" s="19">
        <f t="shared" si="0"/>
        <v>11</v>
      </c>
      <c r="F11" s="18">
        <v>12.5</v>
      </c>
      <c r="G11" s="19">
        <f t="shared" si="1"/>
        <v>5</v>
      </c>
      <c r="H11" s="18">
        <v>12.6</v>
      </c>
      <c r="I11" s="19">
        <f t="shared" si="2"/>
        <v>2</v>
      </c>
      <c r="J11" s="18">
        <v>12.85</v>
      </c>
      <c r="K11" s="19">
        <f t="shared" si="3"/>
        <v>2</v>
      </c>
      <c r="L11" s="18">
        <v>11.8</v>
      </c>
      <c r="M11" s="19">
        <f t="shared" si="4"/>
        <v>10</v>
      </c>
      <c r="N11" s="20">
        <f t="shared" si="5"/>
        <v>62.650000000000006</v>
      </c>
      <c r="O11" s="19">
        <f t="shared" si="6"/>
        <v>4</v>
      </c>
      <c r="P11" s="21" t="str">
        <f t="shared" si="7"/>
        <v>D</v>
      </c>
    </row>
    <row r="12" spans="1:16" ht="14.5" x14ac:dyDescent="0.35">
      <c r="A12" s="36">
        <v>10</v>
      </c>
      <c r="B12" s="33" t="s">
        <v>93</v>
      </c>
      <c r="C12" s="30" t="s">
        <v>94</v>
      </c>
      <c r="D12" s="18">
        <v>13.05</v>
      </c>
      <c r="E12" s="19">
        <f t="shared" si="0"/>
        <v>5</v>
      </c>
      <c r="F12" s="18">
        <v>12.4</v>
      </c>
      <c r="G12" s="19">
        <f t="shared" si="1"/>
        <v>7</v>
      </c>
      <c r="H12" s="18">
        <v>11.6</v>
      </c>
      <c r="I12" s="19">
        <f t="shared" si="2"/>
        <v>6</v>
      </c>
      <c r="J12" s="18">
        <v>12.6</v>
      </c>
      <c r="K12" s="19">
        <f t="shared" si="3"/>
        <v>6</v>
      </c>
      <c r="L12" s="18">
        <v>12.55</v>
      </c>
      <c r="M12" s="19">
        <f t="shared" si="4"/>
        <v>4</v>
      </c>
      <c r="N12" s="20">
        <f t="shared" si="5"/>
        <v>62.2</v>
      </c>
      <c r="O12" s="19">
        <f t="shared" si="6"/>
        <v>5</v>
      </c>
      <c r="P12" s="21" t="str">
        <f t="shared" si="7"/>
        <v>D</v>
      </c>
    </row>
    <row r="13" spans="1:16" ht="14.5" x14ac:dyDescent="0.35">
      <c r="A13" s="36">
        <v>9</v>
      </c>
      <c r="B13" s="33" t="s">
        <v>92</v>
      </c>
      <c r="C13" s="30" t="s">
        <v>91</v>
      </c>
      <c r="D13" s="18">
        <v>13.2</v>
      </c>
      <c r="E13" s="19">
        <f t="shared" si="0"/>
        <v>2</v>
      </c>
      <c r="F13" s="18">
        <v>12.65</v>
      </c>
      <c r="G13" s="19">
        <f t="shared" si="1"/>
        <v>4</v>
      </c>
      <c r="H13" s="18">
        <v>11.1</v>
      </c>
      <c r="I13" s="19">
        <f t="shared" si="2"/>
        <v>8</v>
      </c>
      <c r="J13" s="18">
        <v>12.65</v>
      </c>
      <c r="K13" s="19">
        <f t="shared" si="3"/>
        <v>4</v>
      </c>
      <c r="L13" s="18">
        <v>12.35</v>
      </c>
      <c r="M13" s="19">
        <f t="shared" si="4"/>
        <v>6</v>
      </c>
      <c r="N13" s="20">
        <f t="shared" si="5"/>
        <v>61.95</v>
      </c>
      <c r="O13" s="19">
        <f t="shared" si="6"/>
        <v>6</v>
      </c>
      <c r="P13" s="21" t="str">
        <f t="shared" si="7"/>
        <v>D</v>
      </c>
    </row>
    <row r="14" spans="1:16" ht="14.5" x14ac:dyDescent="0.35">
      <c r="A14" s="36">
        <v>19</v>
      </c>
      <c r="B14" s="33" t="s">
        <v>103</v>
      </c>
      <c r="C14" s="41" t="s">
        <v>105</v>
      </c>
      <c r="D14" s="18">
        <v>13.15</v>
      </c>
      <c r="E14" s="19">
        <f t="shared" si="0"/>
        <v>3</v>
      </c>
      <c r="F14" s="18">
        <v>12.3</v>
      </c>
      <c r="G14" s="19">
        <f t="shared" si="1"/>
        <v>9</v>
      </c>
      <c r="H14" s="18">
        <v>12.15</v>
      </c>
      <c r="I14" s="19">
        <f t="shared" si="2"/>
        <v>3</v>
      </c>
      <c r="J14" s="18">
        <v>12.3</v>
      </c>
      <c r="K14" s="19">
        <f t="shared" si="3"/>
        <v>12</v>
      </c>
      <c r="L14" s="18">
        <v>11.7</v>
      </c>
      <c r="M14" s="19">
        <f t="shared" si="4"/>
        <v>13</v>
      </c>
      <c r="N14" s="20">
        <f t="shared" si="5"/>
        <v>61.600000000000009</v>
      </c>
      <c r="O14" s="19">
        <f t="shared" si="6"/>
        <v>7</v>
      </c>
      <c r="P14" s="21" t="str">
        <f t="shared" si="7"/>
        <v>D</v>
      </c>
    </row>
    <row r="15" spans="1:16" ht="14.5" x14ac:dyDescent="0.35">
      <c r="A15" s="36">
        <v>17</v>
      </c>
      <c r="B15" s="33" t="s">
        <v>101</v>
      </c>
      <c r="C15" s="41" t="s">
        <v>105</v>
      </c>
      <c r="D15" s="18">
        <v>13</v>
      </c>
      <c r="E15" s="19">
        <f t="shared" si="0"/>
        <v>7</v>
      </c>
      <c r="F15" s="18">
        <v>11.85</v>
      </c>
      <c r="G15" s="19">
        <f t="shared" si="1"/>
        <v>12</v>
      </c>
      <c r="H15" s="18">
        <v>11.85</v>
      </c>
      <c r="I15" s="19">
        <f t="shared" si="2"/>
        <v>5</v>
      </c>
      <c r="J15" s="18">
        <v>12.45</v>
      </c>
      <c r="K15" s="19">
        <f t="shared" si="3"/>
        <v>9</v>
      </c>
      <c r="L15" s="18">
        <v>12.05</v>
      </c>
      <c r="M15" s="19">
        <f t="shared" si="4"/>
        <v>7</v>
      </c>
      <c r="N15" s="20">
        <f t="shared" si="5"/>
        <v>61.2</v>
      </c>
      <c r="O15" s="19">
        <f t="shared" si="6"/>
        <v>8</v>
      </c>
      <c r="P15" s="21" t="str">
        <f t="shared" si="7"/>
        <v>D</v>
      </c>
    </row>
    <row r="16" spans="1:16" ht="14.5" x14ac:dyDescent="0.35">
      <c r="A16" s="36">
        <v>18</v>
      </c>
      <c r="B16" s="33" t="s">
        <v>102</v>
      </c>
      <c r="C16" s="41" t="s">
        <v>105</v>
      </c>
      <c r="D16" s="18">
        <v>13.05</v>
      </c>
      <c r="E16" s="19">
        <f t="shared" si="0"/>
        <v>5</v>
      </c>
      <c r="F16" s="18">
        <v>12.4</v>
      </c>
      <c r="G16" s="19">
        <f t="shared" si="1"/>
        <v>7</v>
      </c>
      <c r="H16" s="18">
        <v>10.55</v>
      </c>
      <c r="I16" s="19">
        <f t="shared" si="2"/>
        <v>14</v>
      </c>
      <c r="J16" s="18">
        <v>12.35</v>
      </c>
      <c r="K16" s="19">
        <f t="shared" si="3"/>
        <v>11</v>
      </c>
      <c r="L16" s="18">
        <v>12.5</v>
      </c>
      <c r="M16" s="19">
        <f t="shared" si="4"/>
        <v>5</v>
      </c>
      <c r="N16" s="20">
        <f t="shared" si="5"/>
        <v>60.85</v>
      </c>
      <c r="O16" s="19">
        <f t="shared" si="6"/>
        <v>9</v>
      </c>
      <c r="P16" s="21" t="str">
        <f t="shared" si="7"/>
        <v>D</v>
      </c>
    </row>
    <row r="17" spans="1:20" ht="14.5" x14ac:dyDescent="0.35">
      <c r="A17" s="36">
        <v>8</v>
      </c>
      <c r="B17" s="33" t="s">
        <v>90</v>
      </c>
      <c r="C17" s="30" t="s">
        <v>91</v>
      </c>
      <c r="D17" s="18">
        <v>13</v>
      </c>
      <c r="E17" s="19">
        <f t="shared" si="0"/>
        <v>7</v>
      </c>
      <c r="F17" s="18">
        <v>12.7</v>
      </c>
      <c r="G17" s="19">
        <f t="shared" si="1"/>
        <v>3</v>
      </c>
      <c r="H17" s="18">
        <v>10.45</v>
      </c>
      <c r="I17" s="19">
        <f t="shared" si="2"/>
        <v>15</v>
      </c>
      <c r="J17" s="18">
        <v>12.5</v>
      </c>
      <c r="K17" s="19">
        <f t="shared" si="3"/>
        <v>8</v>
      </c>
      <c r="L17" s="18">
        <v>11.8</v>
      </c>
      <c r="M17" s="19">
        <f t="shared" si="4"/>
        <v>10</v>
      </c>
      <c r="N17" s="20">
        <f t="shared" si="5"/>
        <v>60.45</v>
      </c>
      <c r="O17" s="19">
        <f t="shared" si="6"/>
        <v>10</v>
      </c>
      <c r="P17" s="21" t="str">
        <f t="shared" si="7"/>
        <v>D</v>
      </c>
    </row>
    <row r="18" spans="1:20" ht="14.5" x14ac:dyDescent="0.35">
      <c r="A18" s="36">
        <v>20</v>
      </c>
      <c r="B18" s="30" t="s">
        <v>104</v>
      </c>
      <c r="C18" s="41" t="s">
        <v>105</v>
      </c>
      <c r="D18" s="18">
        <v>12.9</v>
      </c>
      <c r="E18" s="19">
        <f t="shared" si="0"/>
        <v>11</v>
      </c>
      <c r="F18" s="18">
        <v>11.7</v>
      </c>
      <c r="G18" s="19">
        <f t="shared" si="1"/>
        <v>13</v>
      </c>
      <c r="H18" s="18">
        <v>10.75</v>
      </c>
      <c r="I18" s="19">
        <f t="shared" si="2"/>
        <v>13</v>
      </c>
      <c r="J18" s="18">
        <v>12.6</v>
      </c>
      <c r="K18" s="19">
        <f t="shared" si="3"/>
        <v>6</v>
      </c>
      <c r="L18" s="18">
        <v>11.9</v>
      </c>
      <c r="M18" s="19">
        <f t="shared" si="4"/>
        <v>9</v>
      </c>
      <c r="N18" s="20">
        <f t="shared" si="5"/>
        <v>59.85</v>
      </c>
      <c r="O18" s="19">
        <f t="shared" si="6"/>
        <v>11</v>
      </c>
      <c r="P18" s="21" t="str">
        <f t="shared" si="7"/>
        <v>C</v>
      </c>
    </row>
    <row r="19" spans="1:20" ht="14.5" x14ac:dyDescent="0.35">
      <c r="A19" s="36">
        <v>16</v>
      </c>
      <c r="B19" s="33" t="s">
        <v>100</v>
      </c>
      <c r="C19" s="41" t="s">
        <v>105</v>
      </c>
      <c r="D19" s="18">
        <v>12.85</v>
      </c>
      <c r="E19" s="19">
        <f t="shared" si="0"/>
        <v>14</v>
      </c>
      <c r="F19" s="18">
        <v>12.2</v>
      </c>
      <c r="G19" s="19">
        <f t="shared" si="1"/>
        <v>10</v>
      </c>
      <c r="H19" s="18">
        <v>10.9</v>
      </c>
      <c r="I19" s="19">
        <f t="shared" si="2"/>
        <v>11</v>
      </c>
      <c r="J19" s="18">
        <v>12.4</v>
      </c>
      <c r="K19" s="19">
        <f t="shared" si="3"/>
        <v>10</v>
      </c>
      <c r="L19" s="18">
        <v>11.4</v>
      </c>
      <c r="M19" s="19">
        <f t="shared" si="4"/>
        <v>15</v>
      </c>
      <c r="N19" s="20">
        <f t="shared" si="5"/>
        <v>59.749999999999993</v>
      </c>
      <c r="O19" s="19">
        <f t="shared" si="6"/>
        <v>12</v>
      </c>
      <c r="P19" s="21" t="str">
        <f t="shared" si="7"/>
        <v>C</v>
      </c>
    </row>
    <row r="20" spans="1:20" ht="14.5" x14ac:dyDescent="0.35">
      <c r="A20" s="36">
        <v>3</v>
      </c>
      <c r="B20" s="33" t="s">
        <v>82</v>
      </c>
      <c r="C20" s="30" t="s">
        <v>83</v>
      </c>
      <c r="D20" s="18">
        <v>12.85</v>
      </c>
      <c r="E20" s="19">
        <f t="shared" si="0"/>
        <v>14</v>
      </c>
      <c r="F20" s="18">
        <v>11.65</v>
      </c>
      <c r="G20" s="19">
        <f t="shared" si="1"/>
        <v>14</v>
      </c>
      <c r="H20" s="18">
        <v>11.1</v>
      </c>
      <c r="I20" s="19">
        <f t="shared" si="2"/>
        <v>8</v>
      </c>
      <c r="J20" s="18">
        <v>11.85</v>
      </c>
      <c r="K20" s="19">
        <f t="shared" si="3"/>
        <v>15</v>
      </c>
      <c r="L20" s="18">
        <v>11.8</v>
      </c>
      <c r="M20" s="19">
        <f t="shared" si="4"/>
        <v>10</v>
      </c>
      <c r="N20" s="20">
        <f t="shared" si="5"/>
        <v>59.25</v>
      </c>
      <c r="O20" s="19">
        <f t="shared" si="6"/>
        <v>13</v>
      </c>
      <c r="P20" s="21" t="str">
        <f t="shared" si="7"/>
        <v>C</v>
      </c>
    </row>
    <row r="21" spans="1:20" ht="14.5" x14ac:dyDescent="0.35">
      <c r="A21" s="36">
        <v>15</v>
      </c>
      <c r="B21" s="33" t="s">
        <v>99</v>
      </c>
      <c r="C21" s="30" t="s">
        <v>94</v>
      </c>
      <c r="D21" s="18">
        <v>13</v>
      </c>
      <c r="E21" s="19">
        <f t="shared" si="0"/>
        <v>7</v>
      </c>
      <c r="F21" s="18">
        <v>10.6</v>
      </c>
      <c r="G21" s="19">
        <f t="shared" si="1"/>
        <v>18</v>
      </c>
      <c r="H21" s="18">
        <v>10.95</v>
      </c>
      <c r="I21" s="19">
        <f t="shared" si="2"/>
        <v>10</v>
      </c>
      <c r="J21" s="18">
        <v>12.05</v>
      </c>
      <c r="K21" s="19">
        <f t="shared" si="3"/>
        <v>14</v>
      </c>
      <c r="L21" s="18">
        <v>11.5</v>
      </c>
      <c r="M21" s="19">
        <f t="shared" si="4"/>
        <v>14</v>
      </c>
      <c r="N21" s="20">
        <f t="shared" si="5"/>
        <v>58.099999999999994</v>
      </c>
      <c r="O21" s="19">
        <f t="shared" si="6"/>
        <v>14</v>
      </c>
      <c r="P21" s="21" t="str">
        <f t="shared" si="7"/>
        <v>C</v>
      </c>
    </row>
    <row r="22" spans="1:20" ht="14.5" x14ac:dyDescent="0.35">
      <c r="A22" s="36">
        <v>7</v>
      </c>
      <c r="B22" s="33" t="s">
        <v>88</v>
      </c>
      <c r="C22" s="42" t="s">
        <v>89</v>
      </c>
      <c r="D22" s="18">
        <v>12.75</v>
      </c>
      <c r="E22" s="19">
        <f t="shared" si="0"/>
        <v>16</v>
      </c>
      <c r="F22" s="18">
        <v>11</v>
      </c>
      <c r="G22" s="19">
        <f t="shared" si="1"/>
        <v>17</v>
      </c>
      <c r="H22" s="18">
        <v>10.8</v>
      </c>
      <c r="I22" s="19">
        <f t="shared" si="2"/>
        <v>12</v>
      </c>
      <c r="J22" s="18">
        <v>12.1</v>
      </c>
      <c r="K22" s="19">
        <f t="shared" si="3"/>
        <v>13</v>
      </c>
      <c r="L22" s="18">
        <v>10.8</v>
      </c>
      <c r="M22" s="19">
        <f t="shared" si="4"/>
        <v>16</v>
      </c>
      <c r="N22" s="20">
        <f t="shared" si="5"/>
        <v>57.45</v>
      </c>
      <c r="O22" s="19">
        <f t="shared" si="6"/>
        <v>15</v>
      </c>
      <c r="P22" s="21" t="str">
        <f t="shared" si="7"/>
        <v>C</v>
      </c>
    </row>
    <row r="23" spans="1:20" ht="14.5" x14ac:dyDescent="0.35">
      <c r="A23" s="36">
        <v>11</v>
      </c>
      <c r="B23" s="33" t="s">
        <v>95</v>
      </c>
      <c r="C23" s="42" t="s">
        <v>94</v>
      </c>
      <c r="D23" s="18">
        <v>12.6</v>
      </c>
      <c r="E23" s="19">
        <f t="shared" si="0"/>
        <v>19</v>
      </c>
      <c r="F23" s="18">
        <v>12.2</v>
      </c>
      <c r="G23" s="19">
        <f t="shared" si="1"/>
        <v>10</v>
      </c>
      <c r="H23" s="18">
        <v>9.9</v>
      </c>
      <c r="I23" s="19">
        <f t="shared" si="2"/>
        <v>17</v>
      </c>
      <c r="J23" s="18">
        <v>11.5</v>
      </c>
      <c r="K23" s="19">
        <f t="shared" si="3"/>
        <v>16</v>
      </c>
      <c r="L23" s="18">
        <v>10.3</v>
      </c>
      <c r="M23" s="19">
        <f t="shared" si="4"/>
        <v>18</v>
      </c>
      <c r="N23" s="20">
        <f t="shared" si="5"/>
        <v>56.5</v>
      </c>
      <c r="O23" s="19">
        <f t="shared" si="6"/>
        <v>16</v>
      </c>
      <c r="P23" s="21" t="str">
        <f t="shared" si="7"/>
        <v>C</v>
      </c>
    </row>
    <row r="24" spans="1:20" ht="14.5" x14ac:dyDescent="0.35">
      <c r="A24" s="36">
        <v>13</v>
      </c>
      <c r="B24" s="30" t="s">
        <v>97</v>
      </c>
      <c r="C24" s="42" t="s">
        <v>94</v>
      </c>
      <c r="D24" s="18">
        <v>12.75</v>
      </c>
      <c r="E24" s="19">
        <f t="shared" si="0"/>
        <v>16</v>
      </c>
      <c r="F24" s="18">
        <v>11.15</v>
      </c>
      <c r="G24" s="19">
        <f t="shared" si="1"/>
        <v>16</v>
      </c>
      <c r="H24" s="18">
        <v>8.9499999999999993</v>
      </c>
      <c r="I24" s="19">
        <f t="shared" si="2"/>
        <v>19</v>
      </c>
      <c r="J24" s="18">
        <v>9.4</v>
      </c>
      <c r="K24" s="19">
        <f t="shared" si="3"/>
        <v>17</v>
      </c>
      <c r="L24" s="18">
        <v>12.05</v>
      </c>
      <c r="M24" s="19">
        <f t="shared" si="4"/>
        <v>7</v>
      </c>
      <c r="N24" s="20">
        <f t="shared" si="5"/>
        <v>54.3</v>
      </c>
      <c r="O24" s="19">
        <f t="shared" si="6"/>
        <v>17</v>
      </c>
      <c r="P24" s="21" t="str">
        <f t="shared" si="7"/>
        <v>P</v>
      </c>
    </row>
    <row r="25" spans="1:20" ht="14.5" x14ac:dyDescent="0.35">
      <c r="A25" s="36">
        <v>12</v>
      </c>
      <c r="B25" s="30" t="s">
        <v>96</v>
      </c>
      <c r="C25" s="42" t="s">
        <v>94</v>
      </c>
      <c r="D25" s="18">
        <v>12.9</v>
      </c>
      <c r="E25" s="19">
        <f t="shared" si="0"/>
        <v>11</v>
      </c>
      <c r="F25" s="18">
        <v>11.45</v>
      </c>
      <c r="G25" s="19">
        <f t="shared" si="1"/>
        <v>15</v>
      </c>
      <c r="H25" s="18">
        <v>9.4499999999999993</v>
      </c>
      <c r="I25" s="19">
        <f t="shared" si="2"/>
        <v>18</v>
      </c>
      <c r="J25" s="18">
        <v>8.9</v>
      </c>
      <c r="K25" s="19">
        <f t="shared" si="3"/>
        <v>18</v>
      </c>
      <c r="L25" s="18">
        <v>9.4</v>
      </c>
      <c r="M25" s="19">
        <f t="shared" si="4"/>
        <v>19</v>
      </c>
      <c r="N25" s="20">
        <f t="shared" si="5"/>
        <v>52.099999999999994</v>
      </c>
      <c r="O25" s="19">
        <f t="shared" si="6"/>
        <v>18</v>
      </c>
      <c r="P25" s="21" t="str">
        <f t="shared" si="7"/>
        <v>P</v>
      </c>
    </row>
    <row r="26" spans="1:20" ht="14.5" x14ac:dyDescent="0.35">
      <c r="A26" s="36">
        <v>14</v>
      </c>
      <c r="B26" s="33" t="s">
        <v>98</v>
      </c>
      <c r="C26" s="42" t="s">
        <v>94</v>
      </c>
      <c r="D26" s="18">
        <v>12.65</v>
      </c>
      <c r="E26" s="19">
        <f t="shared" si="0"/>
        <v>18</v>
      </c>
      <c r="F26" s="18">
        <v>8.5500000000000007</v>
      </c>
      <c r="G26" s="19">
        <f t="shared" si="1"/>
        <v>19</v>
      </c>
      <c r="H26" s="18">
        <v>10</v>
      </c>
      <c r="I26" s="19">
        <f t="shared" si="2"/>
        <v>16</v>
      </c>
      <c r="J26" s="18">
        <v>7.65</v>
      </c>
      <c r="K26" s="19">
        <f t="shared" si="3"/>
        <v>19</v>
      </c>
      <c r="L26" s="18">
        <v>10.35</v>
      </c>
      <c r="M26" s="19">
        <f t="shared" si="4"/>
        <v>17</v>
      </c>
      <c r="N26" s="20">
        <f t="shared" si="5"/>
        <v>49.2</v>
      </c>
      <c r="O26" s="19">
        <f t="shared" si="6"/>
        <v>19</v>
      </c>
      <c r="P26" s="21" t="str">
        <f t="shared" si="7"/>
        <v>F</v>
      </c>
    </row>
    <row r="27" spans="1:20" x14ac:dyDescent="0.3">
      <c r="A27" s="15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</sheetData>
  <sortState ref="A8:O26">
    <sortCondition ref="O8:O26"/>
  </sortState>
  <mergeCells count="2">
    <mergeCell ref="A1:N1"/>
    <mergeCell ref="A2:N2"/>
  </mergeCells>
  <conditionalFormatting sqref="O1 O28:O65474 O3:O26">
    <cfRule type="cellIs" dxfId="13" priority="62" stopIfTrue="1" operator="equal">
      <formula>1</formula>
    </cfRule>
    <cfRule type="cellIs" dxfId="12" priority="63" stopIfTrue="1" operator="equal">
      <formula>2</formula>
    </cfRule>
    <cfRule type="cellIs" dxfId="11" priority="64" stopIfTrue="1" operator="equal">
      <formula>3</formula>
    </cfRule>
  </conditionalFormatting>
  <conditionalFormatting sqref="O2">
    <cfRule type="cellIs" dxfId="10" priority="59" stopIfTrue="1" operator="equal">
      <formula>1</formula>
    </cfRule>
    <cfRule type="cellIs" dxfId="9" priority="60" stopIfTrue="1" operator="equal">
      <formula>2</formula>
    </cfRule>
    <cfRule type="cellIs" dxfId="8" priority="61" stopIfTrue="1" operator="equal">
      <formula>3</formula>
    </cfRule>
  </conditionalFormatting>
  <conditionalFormatting sqref="M8:M26 K8:K26 I8:I26 G8:G26 E8:E26">
    <cfRule type="cellIs" dxfId="7" priority="52" stopIfTrue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8"/>
  <sheetViews>
    <sheetView tabSelected="1" zoomScale="86" zoomScaleNormal="86" workbookViewId="0">
      <pane ySplit="6" topLeftCell="A7" activePane="bottomLeft" state="frozen"/>
      <selection pane="bottomLeft" activeCell="U13" sqref="U13"/>
    </sheetView>
  </sheetViews>
  <sheetFormatPr defaultColWidth="8.54296875" defaultRowHeight="14.5" x14ac:dyDescent="0.35"/>
  <cols>
    <col min="1" max="1" width="3.54296875" style="4" bestFit="1" customWidth="1"/>
    <col min="2" max="2" width="25.7265625" bestFit="1" customWidth="1"/>
    <col min="3" max="3" width="25.81640625" customWidth="1"/>
    <col min="4" max="4" width="6.81640625" bestFit="1" customWidth="1"/>
    <col min="6" max="6" width="8.81640625" customWidth="1"/>
    <col min="8" max="8" width="7.453125" bestFit="1" customWidth="1"/>
    <col min="9" max="9" width="8.453125" customWidth="1"/>
    <col min="10" max="10" width="0.1796875" hidden="1" customWidth="1"/>
    <col min="11" max="11" width="4.81640625" customWidth="1"/>
    <col min="12" max="12" width="4" hidden="1" customWidth="1"/>
    <col min="13" max="16" width="7" hidden="1" customWidth="1"/>
    <col min="17" max="20" width="4.1796875" hidden="1" customWidth="1"/>
    <col min="21" max="21" width="4.453125" customWidth="1"/>
    <col min="22" max="25" width="7" hidden="1" customWidth="1"/>
    <col min="26" max="30" width="8.453125" customWidth="1"/>
  </cols>
  <sheetData>
    <row r="1" spans="1:25" x14ac:dyDescent="0.35">
      <c r="C1" s="46" t="s">
        <v>12</v>
      </c>
      <c r="D1" s="46"/>
      <c r="E1" s="46"/>
      <c r="F1" s="46"/>
      <c r="G1" s="46"/>
      <c r="H1" s="1"/>
    </row>
    <row r="2" spans="1:25" x14ac:dyDescent="0.35">
      <c r="C2" s="46" t="s">
        <v>79</v>
      </c>
      <c r="D2" s="46"/>
      <c r="E2" s="46"/>
      <c r="F2" s="46"/>
      <c r="G2" s="46"/>
      <c r="H2" s="1"/>
    </row>
    <row r="4" spans="1:25" x14ac:dyDescent="0.35">
      <c r="B4" s="2" t="s">
        <v>11</v>
      </c>
    </row>
    <row r="5" spans="1:25" x14ac:dyDescent="0.35">
      <c r="Q5" t="s">
        <v>41</v>
      </c>
    </row>
    <row r="6" spans="1:25" x14ac:dyDescent="0.35">
      <c r="A6" s="4" t="s">
        <v>0</v>
      </c>
      <c r="B6" t="s">
        <v>1</v>
      </c>
      <c r="C6" t="s">
        <v>2</v>
      </c>
      <c r="D6" s="1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/>
      <c r="K6" s="3" t="s">
        <v>9</v>
      </c>
    </row>
    <row r="7" spans="1:25" x14ac:dyDescent="0.35">
      <c r="A7" s="5"/>
      <c r="B7" s="6"/>
      <c r="C7" s="6"/>
      <c r="D7" s="7"/>
      <c r="E7" s="6"/>
      <c r="F7" s="6"/>
      <c r="G7" s="6"/>
      <c r="H7" s="6"/>
      <c r="I7" s="6"/>
      <c r="J7" s="6"/>
      <c r="K7" s="6"/>
    </row>
    <row r="8" spans="1:25" x14ac:dyDescent="0.35">
      <c r="A8" s="32">
        <v>21</v>
      </c>
      <c r="B8" s="31" t="s">
        <v>42</v>
      </c>
      <c r="C8" s="31" t="s">
        <v>15</v>
      </c>
      <c r="D8" s="24">
        <v>4</v>
      </c>
      <c r="E8" s="25">
        <v>11.4</v>
      </c>
      <c r="F8" s="25">
        <v>10.8</v>
      </c>
      <c r="G8" s="25">
        <v>12.7</v>
      </c>
      <c r="H8" s="25">
        <v>11</v>
      </c>
      <c r="I8" s="26">
        <f>E8+F8+G8+H8</f>
        <v>45.900000000000006</v>
      </c>
      <c r="J8" s="10"/>
      <c r="K8" s="6"/>
      <c r="M8">
        <f>IF(D8=4,E8,0)</f>
        <v>11.4</v>
      </c>
      <c r="N8">
        <f>IF(D8=4,F8,0)</f>
        <v>10.8</v>
      </c>
      <c r="O8">
        <f>IF(D8=4,G8,0)</f>
        <v>12.7</v>
      </c>
      <c r="P8">
        <f>IF(D8=4,H8,0)</f>
        <v>11</v>
      </c>
      <c r="Q8" s="35">
        <f>RANK(M8,M$7:M$31)</f>
        <v>4</v>
      </c>
      <c r="R8" s="35">
        <f t="shared" ref="R8:T8" si="0">RANK(N8,N$7:N$31)</f>
        <v>7</v>
      </c>
      <c r="S8" s="35">
        <f t="shared" si="0"/>
        <v>3</v>
      </c>
      <c r="T8" s="35">
        <f t="shared" si="0"/>
        <v>9</v>
      </c>
    </row>
    <row r="9" spans="1:25" x14ac:dyDescent="0.35">
      <c r="A9" s="32">
        <v>22</v>
      </c>
      <c r="B9" s="31" t="s">
        <v>43</v>
      </c>
      <c r="C9" s="31" t="s">
        <v>15</v>
      </c>
      <c r="D9" s="24">
        <v>4</v>
      </c>
      <c r="E9" s="25">
        <v>10.85</v>
      </c>
      <c r="F9" s="25">
        <v>10.97</v>
      </c>
      <c r="G9" s="25">
        <v>12.55</v>
      </c>
      <c r="H9" s="25">
        <v>11.45</v>
      </c>
      <c r="I9" s="26">
        <f t="shared" ref="I9:I14" si="1">E9+F9+G9+H9</f>
        <v>45.820000000000007</v>
      </c>
      <c r="J9" s="10"/>
      <c r="K9" s="6"/>
      <c r="M9">
        <f>IF(D9=4,E9,0)</f>
        <v>10.85</v>
      </c>
      <c r="N9">
        <f>IF(D9=4,F9,0)</f>
        <v>10.97</v>
      </c>
      <c r="O9">
        <f>IF(D9=4,G9,0)</f>
        <v>12.55</v>
      </c>
      <c r="P9">
        <f>IF(D9=4,H9,0)</f>
        <v>11.45</v>
      </c>
      <c r="Q9" s="35">
        <f>RANK(M9,M$7:M$31)</f>
        <v>8</v>
      </c>
      <c r="R9" s="35">
        <f t="shared" ref="R9:T10" si="2">RANK(N9,N$7:N$31)</f>
        <v>6</v>
      </c>
      <c r="S9" s="35">
        <f t="shared" si="2"/>
        <v>4</v>
      </c>
      <c r="T9" s="35">
        <f t="shared" si="2"/>
        <v>4</v>
      </c>
    </row>
    <row r="10" spans="1:25" x14ac:dyDescent="0.35">
      <c r="A10" s="32">
        <v>23</v>
      </c>
      <c r="B10" s="31" t="s">
        <v>44</v>
      </c>
      <c r="C10" s="31" t="s">
        <v>15</v>
      </c>
      <c r="D10" s="24">
        <v>4</v>
      </c>
      <c r="E10" s="25">
        <v>11.25</v>
      </c>
      <c r="F10" s="44">
        <v>11.67</v>
      </c>
      <c r="G10" s="25">
        <v>10.65</v>
      </c>
      <c r="H10" s="25">
        <v>11.75</v>
      </c>
      <c r="I10" s="26">
        <f t="shared" si="1"/>
        <v>45.32</v>
      </c>
      <c r="J10" s="10"/>
      <c r="K10" s="6"/>
      <c r="M10">
        <f>IF(D10=4,E10,0)</f>
        <v>11.25</v>
      </c>
      <c r="N10">
        <f>IF(D10=4,F10,0)</f>
        <v>11.67</v>
      </c>
      <c r="O10">
        <f>IF(D10=4,G10,0)</f>
        <v>10.65</v>
      </c>
      <c r="P10">
        <f>IF(D10=4,H10,0)</f>
        <v>11.75</v>
      </c>
      <c r="Q10" s="35">
        <f t="shared" ref="Q10" si="3">RANK(M10,M$7:M$31)</f>
        <v>6</v>
      </c>
      <c r="R10" s="35">
        <f t="shared" si="2"/>
        <v>1</v>
      </c>
      <c r="S10" s="35">
        <f t="shared" si="2"/>
        <v>9</v>
      </c>
      <c r="T10" s="35">
        <f t="shared" si="2"/>
        <v>3</v>
      </c>
    </row>
    <row r="11" spans="1:25" x14ac:dyDescent="0.35">
      <c r="A11" s="32">
        <v>24</v>
      </c>
      <c r="B11" s="31" t="s">
        <v>45</v>
      </c>
      <c r="C11" s="31" t="s">
        <v>15</v>
      </c>
      <c r="D11" s="24">
        <v>5</v>
      </c>
      <c r="E11" s="25">
        <v>12.4</v>
      </c>
      <c r="F11" s="25">
        <v>11.4</v>
      </c>
      <c r="G11" s="25">
        <v>12.5</v>
      </c>
      <c r="H11" s="25">
        <v>12.1</v>
      </c>
      <c r="I11" s="26">
        <f t="shared" si="1"/>
        <v>48.4</v>
      </c>
      <c r="J11" s="10"/>
      <c r="K11" s="6"/>
      <c r="Q11" s="19">
        <f>RANK(V11,V$7:V$30)</f>
        <v>2</v>
      </c>
      <c r="R11" s="19">
        <f t="shared" ref="R11:T13" si="4">RANK(W11,W$7:W$30)</f>
        <v>5</v>
      </c>
      <c r="S11" s="19">
        <f t="shared" si="4"/>
        <v>3</v>
      </c>
      <c r="T11" s="19">
        <f t="shared" si="4"/>
        <v>3</v>
      </c>
      <c r="V11">
        <f>IF(D11=5,E11,0)</f>
        <v>12.4</v>
      </c>
      <c r="W11">
        <f>IF(D11=5,F11,0)</f>
        <v>11.4</v>
      </c>
      <c r="X11">
        <f>IF(D11=5,G11,0)</f>
        <v>12.5</v>
      </c>
      <c r="Y11">
        <f>IF(D11=5,H11,0)</f>
        <v>12.1</v>
      </c>
    </row>
    <row r="12" spans="1:25" x14ac:dyDescent="0.35">
      <c r="A12" s="32">
        <v>25</v>
      </c>
      <c r="B12" s="31" t="s">
        <v>46</v>
      </c>
      <c r="C12" s="31" t="s">
        <v>15</v>
      </c>
      <c r="D12" s="24">
        <v>5</v>
      </c>
      <c r="E12" s="43">
        <v>12.65</v>
      </c>
      <c r="F12" s="43">
        <v>12.7</v>
      </c>
      <c r="G12" s="43">
        <v>12.6</v>
      </c>
      <c r="H12" s="25">
        <v>11.9</v>
      </c>
      <c r="I12" s="26">
        <f t="shared" si="1"/>
        <v>49.85</v>
      </c>
      <c r="J12" s="10"/>
      <c r="K12" s="6"/>
      <c r="Q12" s="19">
        <f t="shared" ref="Q12:Q13" si="5">RANK(V12,V$7:V$30)</f>
        <v>1</v>
      </c>
      <c r="R12" s="19">
        <f t="shared" si="4"/>
        <v>1</v>
      </c>
      <c r="S12" s="19">
        <f t="shared" si="4"/>
        <v>1</v>
      </c>
      <c r="T12" s="19">
        <f t="shared" si="4"/>
        <v>4</v>
      </c>
      <c r="V12">
        <f>IF(D12=5,E12,0)</f>
        <v>12.65</v>
      </c>
      <c r="W12">
        <f>IF(D12=5,F12,0)</f>
        <v>12.7</v>
      </c>
      <c r="X12">
        <f>IF(D12=5,G12,0)</f>
        <v>12.6</v>
      </c>
      <c r="Y12">
        <f>IF(D12=5,H12,0)</f>
        <v>11.9</v>
      </c>
    </row>
    <row r="13" spans="1:25" x14ac:dyDescent="0.35">
      <c r="A13" s="32">
        <v>26</v>
      </c>
      <c r="B13" s="31" t="s">
        <v>47</v>
      </c>
      <c r="C13" s="31" t="s">
        <v>15</v>
      </c>
      <c r="D13" s="24">
        <v>5</v>
      </c>
      <c r="E13" s="27">
        <v>11.85</v>
      </c>
      <c r="F13" s="27">
        <v>10.9</v>
      </c>
      <c r="G13" s="27">
        <v>10.3</v>
      </c>
      <c r="H13" s="27">
        <v>12.15</v>
      </c>
      <c r="I13" s="28">
        <f t="shared" si="1"/>
        <v>45.199999999999996</v>
      </c>
      <c r="J13" s="10"/>
      <c r="K13" s="6"/>
      <c r="Q13" s="19">
        <f t="shared" si="5"/>
        <v>6</v>
      </c>
      <c r="R13" s="19">
        <f t="shared" si="4"/>
        <v>7</v>
      </c>
      <c r="S13" s="19">
        <f t="shared" si="4"/>
        <v>7</v>
      </c>
      <c r="T13" s="19">
        <f t="shared" si="4"/>
        <v>2</v>
      </c>
      <c r="V13">
        <f>IF(D13=5,E13,0)</f>
        <v>11.85</v>
      </c>
      <c r="W13">
        <f>IF(D13=5,F13,0)</f>
        <v>10.9</v>
      </c>
      <c r="X13">
        <f>IF(D13=5,G13,0)</f>
        <v>10.3</v>
      </c>
      <c r="Y13">
        <f>IF(D13=5,H13,0)</f>
        <v>12.15</v>
      </c>
    </row>
    <row r="14" spans="1:25" x14ac:dyDescent="0.35">
      <c r="A14" s="5"/>
      <c r="B14" s="6"/>
      <c r="C14" s="6"/>
      <c r="D14" s="7"/>
      <c r="E14" s="29">
        <f>(IF(COUNT(E8:E10)=3,SUM(E8:E10)-MIN(E8:E10),SUM(E8:E10))+IF(COUNT(E11:E13)=3,SUM(E11:E13)-MIN(E11:E13),SUM(E11:E13)))</f>
        <v>47.699999999999996</v>
      </c>
      <c r="F14" s="29">
        <f t="shared" ref="F14" si="6">(IF(COUNT(F8:F10)=3,SUM(F8:F10)-MIN(F8:F10),SUM(F8:F10))+IF(COUNT(F11:F13)=3,SUM(F11:F13)-MIN(F11:F13),SUM(F11:F13)))</f>
        <v>46.740000000000009</v>
      </c>
      <c r="G14" s="29">
        <f t="shared" ref="G14:H14" si="7">(IF(COUNT(G8:G10)=3,SUM(G8:G10)-MIN(G8:G10),SUM(G8:G10))+IF(COUNT(G11:G13)=3,SUM(G11:G13)-MIN(G11:G13),SUM(G11:G13)))</f>
        <v>50.350000000000009</v>
      </c>
      <c r="H14" s="29">
        <f t="shared" si="7"/>
        <v>47.45</v>
      </c>
      <c r="I14" s="26">
        <f t="shared" si="1"/>
        <v>192.24</v>
      </c>
      <c r="J14" s="26">
        <f>I14</f>
        <v>192.24</v>
      </c>
      <c r="K14" s="30">
        <f>RANK(J14,J$5:J$31)</f>
        <v>1</v>
      </c>
    </row>
    <row r="15" spans="1:25" x14ac:dyDescent="0.35">
      <c r="A15" s="5"/>
      <c r="B15" s="6"/>
      <c r="C15" s="6"/>
      <c r="D15" s="7"/>
      <c r="E15" s="10"/>
      <c r="F15" s="6"/>
      <c r="G15" s="6"/>
      <c r="H15" s="6"/>
      <c r="I15" s="6"/>
      <c r="J15" s="6"/>
      <c r="K15" s="6"/>
    </row>
    <row r="16" spans="1:25" x14ac:dyDescent="0.35">
      <c r="A16" s="38" t="s">
        <v>48</v>
      </c>
      <c r="B16" s="37" t="s">
        <v>49</v>
      </c>
      <c r="C16" s="37" t="s">
        <v>14</v>
      </c>
      <c r="D16" s="24">
        <v>4</v>
      </c>
      <c r="E16" s="44">
        <v>11.8</v>
      </c>
      <c r="F16" s="25">
        <v>11.6</v>
      </c>
      <c r="G16" s="25">
        <v>11.3</v>
      </c>
      <c r="H16" s="25">
        <v>11.3</v>
      </c>
      <c r="I16" s="26">
        <f>E16+F16+G16+H16</f>
        <v>46</v>
      </c>
      <c r="J16" s="10"/>
      <c r="K16" s="6"/>
      <c r="M16">
        <f>IF(D16=4,E16,0)</f>
        <v>11.8</v>
      </c>
      <c r="N16">
        <f>IF(D16=4,F16,0)</f>
        <v>11.6</v>
      </c>
      <c r="O16">
        <f>IF(D16=4,G16,0)</f>
        <v>11.3</v>
      </c>
      <c r="P16">
        <f>IF(D16=4,H16,0)</f>
        <v>11.3</v>
      </c>
      <c r="Q16" s="35">
        <f>RANK(M16,M$7:M$31)</f>
        <v>1</v>
      </c>
      <c r="R16" s="35">
        <f t="shared" ref="R16:T18" si="8">RANK(N16,N$7:N$31)</f>
        <v>2</v>
      </c>
      <c r="S16" s="35">
        <f t="shared" si="8"/>
        <v>7</v>
      </c>
      <c r="T16" s="35">
        <f t="shared" si="8"/>
        <v>6</v>
      </c>
    </row>
    <row r="17" spans="1:25" x14ac:dyDescent="0.35">
      <c r="A17" s="38" t="s">
        <v>50</v>
      </c>
      <c r="B17" s="37" t="s">
        <v>51</v>
      </c>
      <c r="C17" s="37" t="s">
        <v>14</v>
      </c>
      <c r="D17" s="24">
        <v>4</v>
      </c>
      <c r="E17" s="25">
        <v>11.5</v>
      </c>
      <c r="F17" s="25">
        <v>11.37</v>
      </c>
      <c r="G17" s="25">
        <v>12</v>
      </c>
      <c r="H17" s="25">
        <v>11.45</v>
      </c>
      <c r="I17" s="26">
        <f t="shared" ref="I17:I21" si="9">E17+F17+G17+H17</f>
        <v>46.319999999999993</v>
      </c>
      <c r="J17" s="10"/>
      <c r="K17" s="6"/>
      <c r="M17">
        <f>IF(D17=4,E17,0)</f>
        <v>11.5</v>
      </c>
      <c r="N17">
        <f>IF(D17=4,F17,0)</f>
        <v>11.37</v>
      </c>
      <c r="O17">
        <f>IF(D17=4,G17,0)</f>
        <v>12</v>
      </c>
      <c r="P17">
        <f>IF(D17=4,H17,0)</f>
        <v>11.45</v>
      </c>
      <c r="Q17" s="35">
        <f t="shared" ref="Q17:Q18" si="10">RANK(M17,M$7:M$31)</f>
        <v>2</v>
      </c>
      <c r="R17" s="35">
        <f t="shared" si="8"/>
        <v>3</v>
      </c>
      <c r="S17" s="35">
        <f t="shared" si="8"/>
        <v>6</v>
      </c>
      <c r="T17" s="35">
        <f t="shared" si="8"/>
        <v>4</v>
      </c>
    </row>
    <row r="18" spans="1:25" x14ac:dyDescent="0.35">
      <c r="A18" s="38" t="s">
        <v>52</v>
      </c>
      <c r="B18" s="37" t="s">
        <v>36</v>
      </c>
      <c r="C18" s="37" t="s">
        <v>14</v>
      </c>
      <c r="D18" s="24">
        <v>4</v>
      </c>
      <c r="E18" s="25">
        <v>11.35</v>
      </c>
      <c r="F18" s="25">
        <v>11.17</v>
      </c>
      <c r="G18" s="25">
        <v>12.55</v>
      </c>
      <c r="H18" s="25">
        <v>11.05</v>
      </c>
      <c r="I18" s="26">
        <f t="shared" si="9"/>
        <v>46.120000000000005</v>
      </c>
      <c r="J18" s="10"/>
      <c r="K18" s="6"/>
      <c r="M18">
        <f>IF(D18=4,E18,0)</f>
        <v>11.35</v>
      </c>
      <c r="N18">
        <f>IF(D18=4,F18,0)</f>
        <v>11.17</v>
      </c>
      <c r="O18">
        <f>IF(D18=4,G18,0)</f>
        <v>12.55</v>
      </c>
      <c r="P18">
        <f>IF(D18=4,H18,0)</f>
        <v>11.05</v>
      </c>
      <c r="Q18" s="35">
        <f t="shared" si="10"/>
        <v>5</v>
      </c>
      <c r="R18" s="35">
        <f t="shared" si="8"/>
        <v>5</v>
      </c>
      <c r="S18" s="35">
        <f t="shared" si="8"/>
        <v>4</v>
      </c>
      <c r="T18" s="35">
        <f t="shared" si="8"/>
        <v>8</v>
      </c>
    </row>
    <row r="19" spans="1:25" x14ac:dyDescent="0.35">
      <c r="A19" s="38" t="s">
        <v>53</v>
      </c>
      <c r="B19" s="37" t="s">
        <v>54</v>
      </c>
      <c r="C19" s="37" t="s">
        <v>14</v>
      </c>
      <c r="D19" s="24">
        <v>5</v>
      </c>
      <c r="E19" s="25">
        <v>12.35</v>
      </c>
      <c r="F19" s="25">
        <v>11.97</v>
      </c>
      <c r="G19" s="25">
        <v>12.15</v>
      </c>
      <c r="H19" s="25">
        <v>11.75</v>
      </c>
      <c r="I19" s="26">
        <f t="shared" si="9"/>
        <v>48.22</v>
      </c>
      <c r="J19" s="10"/>
      <c r="K19" s="6"/>
      <c r="Q19" s="19">
        <f>RANK(V19,V$7:V$30)</f>
        <v>3</v>
      </c>
      <c r="R19" s="19">
        <f t="shared" ref="R19:R21" si="11">RANK(W19,W$7:W$30)</f>
        <v>3</v>
      </c>
      <c r="S19" s="19">
        <f t="shared" ref="S19:S21" si="12">RANK(X19,X$7:X$30)</f>
        <v>6</v>
      </c>
      <c r="T19" s="19">
        <f t="shared" ref="T19:T21" si="13">RANK(Y19,Y$7:Y$30)</f>
        <v>6</v>
      </c>
      <c r="V19">
        <f>IF(D19=5,E19,0)</f>
        <v>12.35</v>
      </c>
      <c r="W19">
        <f>IF(D19=5,F19,0)</f>
        <v>11.97</v>
      </c>
      <c r="X19">
        <f>IF(D19=5,G19,0)</f>
        <v>12.15</v>
      </c>
      <c r="Y19">
        <f>IF(D19=5,H19,0)</f>
        <v>11.75</v>
      </c>
    </row>
    <row r="20" spans="1:25" x14ac:dyDescent="0.35">
      <c r="A20" s="39">
        <v>31</v>
      </c>
      <c r="B20" s="37" t="s">
        <v>55</v>
      </c>
      <c r="C20" s="37" t="s">
        <v>14</v>
      </c>
      <c r="D20" s="24">
        <v>5</v>
      </c>
      <c r="E20" s="25">
        <v>11.45</v>
      </c>
      <c r="F20" s="25">
        <v>10.63</v>
      </c>
      <c r="G20" s="25">
        <v>9.4</v>
      </c>
      <c r="H20" s="25">
        <v>11.4</v>
      </c>
      <c r="I20" s="26">
        <f t="shared" si="9"/>
        <v>42.879999999999995</v>
      </c>
      <c r="J20" s="10"/>
      <c r="K20" s="6"/>
      <c r="Q20" s="19">
        <f t="shared" ref="Q20:Q21" si="14">RANK(V20,V$7:V$30)</f>
        <v>9</v>
      </c>
      <c r="R20" s="19">
        <f t="shared" si="11"/>
        <v>8</v>
      </c>
      <c r="S20" s="19">
        <f t="shared" si="12"/>
        <v>8</v>
      </c>
      <c r="T20" s="19">
        <f t="shared" si="13"/>
        <v>7</v>
      </c>
      <c r="V20">
        <f>IF(D20=5,E20,0)</f>
        <v>11.45</v>
      </c>
      <c r="W20">
        <f>IF(D20=5,F20,0)</f>
        <v>10.63</v>
      </c>
      <c r="X20">
        <f>IF(D20=5,G20,0)</f>
        <v>9.4</v>
      </c>
      <c r="Y20">
        <f>IF(D20=5,H20,0)</f>
        <v>11.4</v>
      </c>
    </row>
    <row r="21" spans="1:25" x14ac:dyDescent="0.35">
      <c r="A21" s="38" t="s">
        <v>56</v>
      </c>
      <c r="B21" s="37" t="s">
        <v>57</v>
      </c>
      <c r="C21" s="37" t="s">
        <v>14</v>
      </c>
      <c r="D21" s="24">
        <v>5</v>
      </c>
      <c r="E21" s="25">
        <v>12.25</v>
      </c>
      <c r="F21" s="25">
        <v>12.23</v>
      </c>
      <c r="G21" s="25">
        <v>12.55</v>
      </c>
      <c r="H21" s="43">
        <v>12.5</v>
      </c>
      <c r="I21" s="28">
        <f t="shared" si="9"/>
        <v>49.53</v>
      </c>
      <c r="J21" s="10"/>
      <c r="K21" s="6"/>
      <c r="Q21" s="19">
        <f t="shared" si="14"/>
        <v>4</v>
      </c>
      <c r="R21" s="19">
        <f t="shared" si="11"/>
        <v>2</v>
      </c>
      <c r="S21" s="19">
        <f t="shared" si="12"/>
        <v>2</v>
      </c>
      <c r="T21" s="19">
        <f t="shared" si="13"/>
        <v>1</v>
      </c>
      <c r="V21">
        <f>IF(D21=5,E21,0)</f>
        <v>12.25</v>
      </c>
      <c r="W21">
        <f>IF(D21=5,F21,0)</f>
        <v>12.23</v>
      </c>
      <c r="X21">
        <f>IF(D21=5,G21,0)</f>
        <v>12.55</v>
      </c>
      <c r="Y21">
        <f>IF(D21=5,H21,0)</f>
        <v>12.5</v>
      </c>
    </row>
    <row r="22" spans="1:25" x14ac:dyDescent="0.35">
      <c r="A22" s="5"/>
      <c r="B22" s="6"/>
      <c r="C22" s="6"/>
      <c r="D22" s="7"/>
      <c r="E22" s="29">
        <f>(IF(COUNT(E16:E18)=3,SUM(E16:E18)-MIN(E16:E18),SUM(E16:E18))+IF(COUNT(E19:E21)=3,SUM(E19:E21)-MIN(E19:E21),SUM(E19:E21)))</f>
        <v>47.899999999999991</v>
      </c>
      <c r="F22" s="29">
        <f t="shared" ref="F22" si="15">(IF(COUNT(F16:F18)=3,SUM(F16:F18)-MIN(F16:F18),SUM(F16:F18))+IF(COUNT(F19:F21)=3,SUM(F19:F21)-MIN(F19:F21),SUM(F19:F21)))</f>
        <v>47.169999999999995</v>
      </c>
      <c r="G22" s="29">
        <f t="shared" ref="G22:H22" si="16">(IF(COUNT(G16:G18)=3,SUM(G16:G18)-MIN(G16:G18),SUM(G16:G18))+IF(COUNT(G19:G21)=3,SUM(G19:G21)-MIN(G19:G21),SUM(G19:G21)))</f>
        <v>49.25</v>
      </c>
      <c r="H22" s="29">
        <f t="shared" si="16"/>
        <v>47</v>
      </c>
      <c r="I22" s="26">
        <f>E22+F22+G22+H22</f>
        <v>191.32</v>
      </c>
      <c r="J22" s="26">
        <f>I22</f>
        <v>191.32</v>
      </c>
      <c r="K22" s="30">
        <f>RANK(J22,J$5:J$31)</f>
        <v>2</v>
      </c>
    </row>
    <row r="23" spans="1:25" x14ac:dyDescent="0.35">
      <c r="D23" s="1"/>
    </row>
    <row r="24" spans="1:25" x14ac:dyDescent="0.35">
      <c r="A24" s="38" t="s">
        <v>58</v>
      </c>
      <c r="B24" s="37" t="s">
        <v>38</v>
      </c>
      <c r="C24" s="37" t="s">
        <v>13</v>
      </c>
      <c r="D24" s="24">
        <v>4</v>
      </c>
      <c r="E24" s="25">
        <v>10.85</v>
      </c>
      <c r="F24" s="25">
        <v>11.3</v>
      </c>
      <c r="G24" s="25">
        <v>10.95</v>
      </c>
      <c r="H24" s="25">
        <v>11.15</v>
      </c>
      <c r="I24" s="26">
        <f>E24+F24+G24+H24</f>
        <v>44.249999999999993</v>
      </c>
      <c r="J24" s="10"/>
      <c r="K24" s="6"/>
      <c r="M24">
        <f>IF(D24=4,E24,0)</f>
        <v>10.85</v>
      </c>
      <c r="N24">
        <f>IF(D24=4,F24,0)</f>
        <v>11.3</v>
      </c>
      <c r="O24">
        <f>IF(D24=4,G24,0)</f>
        <v>10.95</v>
      </c>
      <c r="P24">
        <f>IF(D24=4,H24,0)</f>
        <v>11.15</v>
      </c>
      <c r="Q24" s="35">
        <f>RANK(M24,M$7:M$31)</f>
        <v>8</v>
      </c>
      <c r="R24" s="35">
        <f t="shared" ref="R24:R26" si="17">RANK(N24,N$7:N$31)</f>
        <v>4</v>
      </c>
      <c r="S24" s="35">
        <f t="shared" ref="S24:S26" si="18">RANK(O24,O$7:O$31)</f>
        <v>8</v>
      </c>
      <c r="T24" s="35">
        <f t="shared" ref="T24:T26" si="19">RANK(P24,P$7:P$31)</f>
        <v>7</v>
      </c>
    </row>
    <row r="25" spans="1:25" x14ac:dyDescent="0.35">
      <c r="A25" s="38" t="s">
        <v>59</v>
      </c>
      <c r="B25" s="37" t="s">
        <v>39</v>
      </c>
      <c r="C25" s="37" t="s">
        <v>13</v>
      </c>
      <c r="D25" s="24">
        <v>4</v>
      </c>
      <c r="E25" s="25">
        <v>10.95</v>
      </c>
      <c r="F25" s="25">
        <v>10.4</v>
      </c>
      <c r="G25" s="44">
        <v>13.3</v>
      </c>
      <c r="H25" s="44">
        <v>12.4</v>
      </c>
      <c r="I25" s="26">
        <f t="shared" ref="I25:I29" si="20">E25+F25+G25+H25</f>
        <v>47.050000000000004</v>
      </c>
      <c r="J25" s="10"/>
      <c r="K25" s="6"/>
      <c r="M25">
        <f>IF(D25=4,E25,0)</f>
        <v>10.95</v>
      </c>
      <c r="N25">
        <f>IF(D25=4,F25,0)</f>
        <v>10.4</v>
      </c>
      <c r="O25">
        <f>IF(D25=4,G25,0)</f>
        <v>13.3</v>
      </c>
      <c r="P25">
        <f>IF(D25=4,H25,0)</f>
        <v>12.4</v>
      </c>
      <c r="Q25" s="35">
        <f t="shared" ref="Q25:Q26" si="21">RANK(M25,M$7:M$31)</f>
        <v>7</v>
      </c>
      <c r="R25" s="35">
        <f t="shared" si="17"/>
        <v>8</v>
      </c>
      <c r="S25" s="35">
        <f t="shared" si="18"/>
        <v>1</v>
      </c>
      <c r="T25" s="35">
        <f t="shared" si="19"/>
        <v>1</v>
      </c>
    </row>
    <row r="26" spans="1:25" x14ac:dyDescent="0.35">
      <c r="A26" s="39">
        <v>35</v>
      </c>
      <c r="B26" s="37" t="s">
        <v>60</v>
      </c>
      <c r="C26" s="37" t="s">
        <v>13</v>
      </c>
      <c r="D26" s="24">
        <v>4</v>
      </c>
      <c r="E26" s="25">
        <v>11.5</v>
      </c>
      <c r="F26" s="25">
        <v>9.93</v>
      </c>
      <c r="G26" s="25">
        <v>12.8</v>
      </c>
      <c r="H26" s="25">
        <v>11.8</v>
      </c>
      <c r="I26" s="26">
        <f t="shared" si="20"/>
        <v>46.03</v>
      </c>
      <c r="J26" s="10"/>
      <c r="K26" s="6"/>
      <c r="M26">
        <f>IF(D26=4,E26,0)</f>
        <v>11.5</v>
      </c>
      <c r="N26">
        <f>IF(D26=4,F26,0)</f>
        <v>9.93</v>
      </c>
      <c r="O26">
        <f>IF(D26=4,G26,0)</f>
        <v>12.8</v>
      </c>
      <c r="P26">
        <f>IF(D26=4,H26,0)</f>
        <v>11.8</v>
      </c>
      <c r="Q26" s="35">
        <f t="shared" si="21"/>
        <v>2</v>
      </c>
      <c r="R26" s="35">
        <f t="shared" si="17"/>
        <v>9</v>
      </c>
      <c r="S26" s="35">
        <f t="shared" si="18"/>
        <v>2</v>
      </c>
      <c r="T26" s="35">
        <f t="shared" si="19"/>
        <v>2</v>
      </c>
    </row>
    <row r="27" spans="1:25" x14ac:dyDescent="0.35">
      <c r="A27" s="39">
        <v>36</v>
      </c>
      <c r="B27" s="37" t="s">
        <v>61</v>
      </c>
      <c r="C27" s="37" t="s">
        <v>13</v>
      </c>
      <c r="D27" s="24">
        <v>5</v>
      </c>
      <c r="E27" s="25">
        <v>12.25</v>
      </c>
      <c r="F27" s="25">
        <v>9.3000000000000007</v>
      </c>
      <c r="G27" s="25">
        <v>12.3</v>
      </c>
      <c r="H27" s="25">
        <v>9.3000000000000007</v>
      </c>
      <c r="I27" s="26">
        <f t="shared" si="20"/>
        <v>43.150000000000006</v>
      </c>
      <c r="J27" s="10"/>
      <c r="K27" s="6"/>
      <c r="Q27" s="19">
        <f>RANK(V27,V$7:V$30)</f>
        <v>4</v>
      </c>
      <c r="R27" s="19">
        <f t="shared" ref="R27:R29" si="22">RANK(W27,W$7:W$30)</f>
        <v>9</v>
      </c>
      <c r="S27" s="19">
        <f t="shared" ref="S27:S29" si="23">RANK(X27,X$7:X$30)</f>
        <v>5</v>
      </c>
      <c r="T27" s="19">
        <f t="shared" ref="T27:T29" si="24">RANK(Y27,Y$7:Y$30)</f>
        <v>9</v>
      </c>
      <c r="V27">
        <f>IF(D27=5,E27,0)</f>
        <v>12.25</v>
      </c>
      <c r="W27">
        <f>IF(D27=5,F27,0)</f>
        <v>9.3000000000000007</v>
      </c>
      <c r="X27">
        <f>IF(D27=5,G27,0)</f>
        <v>12.3</v>
      </c>
      <c r="Y27">
        <f>IF(D27=5,H27,0)</f>
        <v>9.3000000000000007</v>
      </c>
    </row>
    <row r="28" spans="1:25" x14ac:dyDescent="0.35">
      <c r="A28" s="38" t="s">
        <v>62</v>
      </c>
      <c r="B28" s="37" t="s">
        <v>63</v>
      </c>
      <c r="C28" s="37" t="s">
        <v>13</v>
      </c>
      <c r="D28" s="24">
        <v>5</v>
      </c>
      <c r="E28" s="25">
        <v>11.65</v>
      </c>
      <c r="F28" s="25">
        <v>11.37</v>
      </c>
      <c r="G28" s="25">
        <v>12.35</v>
      </c>
      <c r="H28" s="25">
        <v>11.9</v>
      </c>
      <c r="I28" s="26">
        <f t="shared" si="20"/>
        <v>47.269999999999996</v>
      </c>
      <c r="J28" s="10"/>
      <c r="K28" s="6"/>
      <c r="Q28" s="19">
        <f t="shared" ref="Q28:Q29" si="25">RANK(V28,V$7:V$30)</f>
        <v>7</v>
      </c>
      <c r="R28" s="19">
        <f t="shared" si="22"/>
        <v>6</v>
      </c>
      <c r="S28" s="19">
        <f t="shared" si="23"/>
        <v>4</v>
      </c>
      <c r="T28" s="19">
        <f t="shared" si="24"/>
        <v>4</v>
      </c>
      <c r="V28">
        <f>IF(D28=5,E28,0)</f>
        <v>11.65</v>
      </c>
      <c r="W28">
        <f>IF(D28=5,F28,0)</f>
        <v>11.37</v>
      </c>
      <c r="X28">
        <f>IF(D28=5,G28,0)</f>
        <v>12.35</v>
      </c>
      <c r="Y28">
        <f>IF(D28=5,H28,0)</f>
        <v>11.9</v>
      </c>
    </row>
    <row r="29" spans="1:25" x14ac:dyDescent="0.35">
      <c r="A29" s="39">
        <v>38</v>
      </c>
      <c r="B29" s="37" t="s">
        <v>106</v>
      </c>
      <c r="C29" s="37" t="s">
        <v>13</v>
      </c>
      <c r="D29" s="24">
        <v>5</v>
      </c>
      <c r="E29" s="27">
        <v>11.5</v>
      </c>
      <c r="F29" s="27">
        <v>11.57</v>
      </c>
      <c r="G29" s="27">
        <v>9.25</v>
      </c>
      <c r="H29" s="27">
        <v>10.6</v>
      </c>
      <c r="I29" s="28">
        <f t="shared" si="20"/>
        <v>42.92</v>
      </c>
      <c r="J29" s="10"/>
      <c r="K29" s="6"/>
      <c r="Q29" s="19">
        <f t="shared" si="25"/>
        <v>8</v>
      </c>
      <c r="R29" s="19">
        <f t="shared" si="22"/>
        <v>4</v>
      </c>
      <c r="S29" s="19">
        <f t="shared" si="23"/>
        <v>9</v>
      </c>
      <c r="T29" s="19">
        <f t="shared" si="24"/>
        <v>8</v>
      </c>
      <c r="V29">
        <f>IF(D29=5,E29,0)</f>
        <v>11.5</v>
      </c>
      <c r="W29">
        <f>IF(D29=5,F29,0)</f>
        <v>11.57</v>
      </c>
      <c r="X29">
        <f>IF(D29=5,G29,0)</f>
        <v>9.25</v>
      </c>
      <c r="Y29">
        <f>IF(D29=5,H29,0)</f>
        <v>10.6</v>
      </c>
    </row>
    <row r="30" spans="1:25" x14ac:dyDescent="0.35">
      <c r="A30" s="5"/>
      <c r="B30" s="6"/>
      <c r="C30" s="6"/>
      <c r="D30" s="7"/>
      <c r="E30" s="29">
        <f>(IF(COUNT(E24:E26)=3,SUM(E24:E26)-MIN(E24:E26),SUM(E24:E26))+IF(COUNT(E27:E29)=3,SUM(E27:E29)-MIN(E27:E29),SUM(E27:E29)))</f>
        <v>46.349999999999994</v>
      </c>
      <c r="F30" s="29">
        <f t="shared" ref="F30:H30" si="26">(IF(COUNT(F24:F26)=3,SUM(F24:F26)-MIN(F24:F26),SUM(F24:F26))+IF(COUNT(F27:F29)=3,SUM(F27:F29)-MIN(F27:F29),SUM(F27:F29)))</f>
        <v>44.64</v>
      </c>
      <c r="G30" s="29">
        <f t="shared" si="26"/>
        <v>50.75</v>
      </c>
      <c r="H30" s="29">
        <f t="shared" si="26"/>
        <v>46.7</v>
      </c>
      <c r="I30" s="26">
        <f>E30+F30+G30+H30</f>
        <v>188.44</v>
      </c>
      <c r="J30" s="26">
        <f>I30</f>
        <v>188.44</v>
      </c>
      <c r="K30" s="30">
        <f>RANK(J30,J$5:J$31)</f>
        <v>3</v>
      </c>
    </row>
    <row r="31" spans="1:25" x14ac:dyDescent="0.35">
      <c r="A31" s="5"/>
      <c r="B31" s="6"/>
      <c r="C31" s="7"/>
      <c r="D31" s="7"/>
      <c r="E31" s="7"/>
      <c r="F31" s="7"/>
      <c r="G31" s="7"/>
      <c r="H31" s="7"/>
      <c r="I31" s="6"/>
      <c r="J31" s="6"/>
      <c r="K31" s="6"/>
    </row>
    <row r="32" spans="1:25" x14ac:dyDescent="0.35">
      <c r="A32" s="5"/>
      <c r="B32" s="8" t="s">
        <v>10</v>
      </c>
      <c r="C32" s="7"/>
      <c r="D32" s="7"/>
      <c r="E32" s="7"/>
      <c r="F32" s="7"/>
      <c r="G32" s="7"/>
      <c r="H32" s="7"/>
      <c r="I32" s="6"/>
      <c r="J32" s="6"/>
      <c r="K32" s="6"/>
    </row>
    <row r="33" spans="1:29" x14ac:dyDescent="0.3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Q33" s="34" t="s">
        <v>41</v>
      </c>
      <c r="R33" s="34"/>
      <c r="S33" s="34"/>
      <c r="T33" s="34"/>
      <c r="Z33" s="34"/>
      <c r="AA33" s="34"/>
      <c r="AB33" s="34"/>
      <c r="AC33" s="34"/>
    </row>
    <row r="34" spans="1:29" x14ac:dyDescent="0.35">
      <c r="A34" s="5" t="s">
        <v>0</v>
      </c>
      <c r="B34" s="6" t="s">
        <v>1</v>
      </c>
      <c r="C34" s="6" t="s">
        <v>2</v>
      </c>
      <c r="D34" s="7" t="s">
        <v>3</v>
      </c>
      <c r="E34" s="9" t="s">
        <v>4</v>
      </c>
      <c r="F34" s="9" t="s">
        <v>5</v>
      </c>
      <c r="G34" s="9" t="s">
        <v>6</v>
      </c>
      <c r="H34" s="9" t="s">
        <v>7</v>
      </c>
      <c r="I34" s="9" t="s">
        <v>8</v>
      </c>
      <c r="J34" s="9"/>
      <c r="K34" s="9"/>
    </row>
    <row r="35" spans="1:29" x14ac:dyDescent="0.35">
      <c r="A35" s="38" t="s">
        <v>64</v>
      </c>
      <c r="B35" s="37" t="s">
        <v>33</v>
      </c>
      <c r="C35" s="37" t="s">
        <v>65</v>
      </c>
      <c r="D35" s="24">
        <v>3</v>
      </c>
      <c r="E35" s="25">
        <v>11.5</v>
      </c>
      <c r="F35" s="25">
        <v>10.97</v>
      </c>
      <c r="G35" s="25">
        <v>10.15</v>
      </c>
      <c r="H35" s="25">
        <v>11.35</v>
      </c>
      <c r="I35" s="26">
        <f>E35+F35+G35+H35</f>
        <v>43.97</v>
      </c>
      <c r="J35" s="10"/>
      <c r="K35" s="6"/>
      <c r="M35">
        <f>IF(D35=3,E35,0)</f>
        <v>11.5</v>
      </c>
      <c r="N35">
        <f>IF(D35=3,F35,0)</f>
        <v>10.97</v>
      </c>
      <c r="O35">
        <f>IF(D35=3,G35,0)</f>
        <v>10.15</v>
      </c>
      <c r="P35">
        <f>IF(D35=3,H35,0)</f>
        <v>11.35</v>
      </c>
      <c r="Q35" s="35">
        <f>RANK(M35,M$35:M$57)</f>
        <v>3</v>
      </c>
      <c r="R35" s="35">
        <f t="shared" ref="R35:T37" si="27">RANK(N35,N$35:N$57)</f>
        <v>4</v>
      </c>
      <c r="S35" s="35">
        <f t="shared" si="27"/>
        <v>5</v>
      </c>
      <c r="T35" s="35">
        <f t="shared" si="27"/>
        <v>3</v>
      </c>
    </row>
    <row r="36" spans="1:29" x14ac:dyDescent="0.35">
      <c r="A36" s="38" t="s">
        <v>66</v>
      </c>
      <c r="B36" s="37" t="s">
        <v>32</v>
      </c>
      <c r="C36" s="37" t="s">
        <v>65</v>
      </c>
      <c r="D36" s="24">
        <v>3</v>
      </c>
      <c r="E36" s="25">
        <v>11.4</v>
      </c>
      <c r="F36" s="25">
        <v>10.9</v>
      </c>
      <c r="G36" s="25">
        <v>11.95</v>
      </c>
      <c r="H36" s="25">
        <v>11.3</v>
      </c>
      <c r="I36" s="26">
        <f t="shared" ref="I36:I41" si="28">E36+F36+G36+H36</f>
        <v>45.55</v>
      </c>
      <c r="J36" s="10"/>
      <c r="K36" s="6"/>
      <c r="M36">
        <f>IF(D36=3,E36,0)</f>
        <v>11.4</v>
      </c>
      <c r="N36">
        <f t="shared" ref="N36:N37" si="29">IF(D36=3,F36,0)</f>
        <v>10.9</v>
      </c>
      <c r="O36">
        <f t="shared" ref="O36:O37" si="30">IF(D36=3,G36,0)</f>
        <v>11.95</v>
      </c>
      <c r="P36">
        <f t="shared" ref="P36:P37" si="31">IF(D36=3,H36,0)</f>
        <v>11.3</v>
      </c>
      <c r="Q36" s="35">
        <f t="shared" ref="Q36:Q37" si="32">RANK(M36,M$35:M$57)</f>
        <v>4</v>
      </c>
      <c r="R36" s="35">
        <f t="shared" si="27"/>
        <v>7</v>
      </c>
      <c r="S36" s="35">
        <f t="shared" si="27"/>
        <v>2</v>
      </c>
      <c r="T36" s="35">
        <f t="shared" si="27"/>
        <v>4</v>
      </c>
    </row>
    <row r="37" spans="1:29" x14ac:dyDescent="0.35">
      <c r="A37" s="38" t="s">
        <v>67</v>
      </c>
      <c r="B37" s="37" t="s">
        <v>68</v>
      </c>
      <c r="C37" s="37" t="s">
        <v>65</v>
      </c>
      <c r="D37" s="24">
        <v>3</v>
      </c>
      <c r="E37" s="25">
        <v>11.3</v>
      </c>
      <c r="F37" s="25">
        <v>11.2</v>
      </c>
      <c r="G37" s="25">
        <v>10.6</v>
      </c>
      <c r="H37" s="44">
        <v>12</v>
      </c>
      <c r="I37" s="26">
        <f t="shared" si="28"/>
        <v>45.1</v>
      </c>
      <c r="J37" s="10"/>
      <c r="K37" s="6"/>
      <c r="M37">
        <f t="shared" ref="M37" si="33">IF(D37=3,E37,0)</f>
        <v>11.3</v>
      </c>
      <c r="N37">
        <f t="shared" si="29"/>
        <v>11.2</v>
      </c>
      <c r="O37">
        <f t="shared" si="30"/>
        <v>10.6</v>
      </c>
      <c r="P37">
        <f t="shared" si="31"/>
        <v>12</v>
      </c>
      <c r="Q37" s="35">
        <f t="shared" si="32"/>
        <v>7</v>
      </c>
      <c r="R37" s="35">
        <f t="shared" si="27"/>
        <v>2</v>
      </c>
      <c r="S37" s="35">
        <f t="shared" si="27"/>
        <v>4</v>
      </c>
      <c r="T37" s="35">
        <f t="shared" si="27"/>
        <v>1</v>
      </c>
    </row>
    <row r="38" spans="1:29" x14ac:dyDescent="0.35">
      <c r="A38" s="38" t="s">
        <v>27</v>
      </c>
      <c r="B38" s="37" t="s">
        <v>69</v>
      </c>
      <c r="C38" s="37" t="s">
        <v>65</v>
      </c>
      <c r="D38" s="24">
        <v>2</v>
      </c>
      <c r="E38" s="25">
        <v>11.65</v>
      </c>
      <c r="F38" s="43">
        <v>11.7</v>
      </c>
      <c r="G38" s="25">
        <v>11.15</v>
      </c>
      <c r="H38" s="43">
        <v>12.3</v>
      </c>
      <c r="I38" s="26">
        <f t="shared" si="28"/>
        <v>46.8</v>
      </c>
      <c r="J38" s="10"/>
      <c r="K38" s="6"/>
      <c r="Q38" s="19">
        <f>RANK(V38,V$35:Y$56)</f>
        <v>8</v>
      </c>
      <c r="R38" s="19">
        <f t="shared" ref="R38:T38" si="34">RANK(W38,W$35:Z$56)</f>
        <v>4</v>
      </c>
      <c r="S38" s="19">
        <f t="shared" si="34"/>
        <v>7</v>
      </c>
      <c r="T38" s="19">
        <f t="shared" si="34"/>
        <v>1</v>
      </c>
      <c r="V38">
        <f>IF(D38=2,E38,0)</f>
        <v>11.65</v>
      </c>
      <c r="W38">
        <f>IF(D38=2,F38,0)</f>
        <v>11.7</v>
      </c>
      <c r="X38">
        <f>IF(D38=2,G38,0)</f>
        <v>11.15</v>
      </c>
      <c r="Y38">
        <f>IF(D38=2,H38,0)</f>
        <v>12.3</v>
      </c>
    </row>
    <row r="39" spans="1:29" x14ac:dyDescent="0.35">
      <c r="A39" s="38" t="s">
        <v>26</v>
      </c>
      <c r="B39" s="37" t="s">
        <v>70</v>
      </c>
      <c r="C39" s="37" t="s">
        <v>65</v>
      </c>
      <c r="D39" s="24">
        <v>2</v>
      </c>
      <c r="E39" s="43">
        <v>11.9</v>
      </c>
      <c r="F39" s="25">
        <v>11.23</v>
      </c>
      <c r="G39" s="25">
        <v>10.45</v>
      </c>
      <c r="H39" s="25">
        <v>10.8</v>
      </c>
      <c r="I39" s="26">
        <f t="shared" si="28"/>
        <v>44.379999999999995</v>
      </c>
      <c r="J39" s="10"/>
      <c r="K39" s="6"/>
      <c r="Q39" s="19">
        <v>1</v>
      </c>
      <c r="R39" s="19">
        <f t="shared" ref="R39:R40" si="35">RANK(W39,W$35:Z$56)</f>
        <v>8</v>
      </c>
      <c r="S39" s="19">
        <f t="shared" ref="S39:S40" si="36">RANK(X39,X$35:AA$56)</f>
        <v>12</v>
      </c>
      <c r="T39" s="19">
        <f t="shared" ref="T39:T40" si="37">RANK(Y39,Y$35:AB$56)</f>
        <v>6</v>
      </c>
      <c r="V39">
        <f t="shared" ref="V39:V40" si="38">IF(D39=2,E39,0)</f>
        <v>11.9</v>
      </c>
      <c r="W39">
        <f t="shared" ref="W39:W40" si="39">IF(D39=2,F39,0)</f>
        <v>11.23</v>
      </c>
      <c r="X39">
        <f t="shared" ref="X39:X40" si="40">IF(D39=2,G39,0)</f>
        <v>10.45</v>
      </c>
      <c r="Y39">
        <f t="shared" ref="Y39:Y40" si="41">IF(D39=2,H39,0)</f>
        <v>10.8</v>
      </c>
    </row>
    <row r="40" spans="1:29" x14ac:dyDescent="0.35">
      <c r="A40" s="38" t="s">
        <v>71</v>
      </c>
      <c r="B40" s="37" t="s">
        <v>72</v>
      </c>
      <c r="C40" s="37" t="s">
        <v>65</v>
      </c>
      <c r="D40" s="24">
        <v>2</v>
      </c>
      <c r="E40" s="27">
        <v>0</v>
      </c>
      <c r="F40" s="25">
        <v>10.73</v>
      </c>
      <c r="G40" s="25">
        <v>9.65</v>
      </c>
      <c r="H40" s="25">
        <v>11.4</v>
      </c>
      <c r="I40" s="28">
        <f t="shared" si="28"/>
        <v>31.78</v>
      </c>
      <c r="J40" s="10"/>
      <c r="K40" s="6"/>
      <c r="Q40" s="19">
        <f t="shared" ref="Q40" si="42">RANK(V40,V$35:Y$56)</f>
        <v>36</v>
      </c>
      <c r="R40" s="19">
        <f t="shared" si="35"/>
        <v>14</v>
      </c>
      <c r="S40" s="19">
        <f t="shared" si="36"/>
        <v>16</v>
      </c>
      <c r="T40" s="19">
        <f t="shared" si="37"/>
        <v>4</v>
      </c>
      <c r="V40">
        <f t="shared" si="38"/>
        <v>0</v>
      </c>
      <c r="W40">
        <f t="shared" si="39"/>
        <v>10.73</v>
      </c>
      <c r="X40">
        <f t="shared" si="40"/>
        <v>9.65</v>
      </c>
      <c r="Y40">
        <f t="shared" si="41"/>
        <v>11.4</v>
      </c>
    </row>
    <row r="41" spans="1:29" x14ac:dyDescent="0.35">
      <c r="A41" s="5"/>
      <c r="B41" s="6"/>
      <c r="C41" s="6"/>
      <c r="D41" s="7"/>
      <c r="E41" s="29">
        <f>(IF(COUNT(E35:E37)=3,SUM(E35:E37)-MIN(E35:E37),SUM(E35:E37))+IF(COUNT(E38:E40)=3,SUM(E38:E40)-MIN(E38:E40),SUM(E38:E40)))</f>
        <v>46.45</v>
      </c>
      <c r="F41" s="29">
        <f t="shared" ref="F41" si="43">(IF(COUNT(F35:F37)=3,SUM(F35:F37)-MIN(F35:F37),SUM(F35:F37))+IF(COUNT(F38:F40)=3,SUM(F38:F40)-MIN(F38:F40),SUM(F38:F40)))</f>
        <v>45.099999999999994</v>
      </c>
      <c r="G41" s="29">
        <f t="shared" ref="G41" si="44">(IF(COUNT(G35:G37)=3,SUM(G35:G37)-MIN(G35:G37),SUM(G35:G37))+IF(COUNT(G38:G40)=3,SUM(G38:G40)-MIN(G38:G40),SUM(G38:G40)))</f>
        <v>44.150000000000006</v>
      </c>
      <c r="H41" s="29">
        <f t="shared" ref="H41" si="45">(IF(COUNT(H35:H37)=3,SUM(H35:H37)-MIN(H35:H37),SUM(H35:H37))+IF(COUNT(H38:H40)=3,SUM(H38:H40)-MIN(H38:H40),SUM(H38:H40)))</f>
        <v>47.05</v>
      </c>
      <c r="I41" s="26">
        <f t="shared" si="28"/>
        <v>182.75</v>
      </c>
      <c r="J41" s="26">
        <f>I41</f>
        <v>182.75</v>
      </c>
      <c r="K41" s="30">
        <f>RANK(J41,J$33:J$63)</f>
        <v>1</v>
      </c>
    </row>
    <row r="42" spans="1:29" x14ac:dyDescent="0.35">
      <c r="A42" s="5"/>
      <c r="B42" s="6"/>
      <c r="C42" s="6"/>
      <c r="D42" s="7"/>
      <c r="E42" s="10"/>
      <c r="F42" s="6"/>
      <c r="G42" s="6"/>
      <c r="H42" s="6"/>
      <c r="I42" s="6"/>
      <c r="J42" s="6"/>
      <c r="K42" s="6"/>
    </row>
    <row r="43" spans="1:29" x14ac:dyDescent="0.35">
      <c r="A43" s="40">
        <v>45</v>
      </c>
      <c r="B43" s="37" t="s">
        <v>35</v>
      </c>
      <c r="C43" s="37" t="s">
        <v>14</v>
      </c>
      <c r="D43" s="24">
        <v>3</v>
      </c>
      <c r="E43" s="25">
        <v>11.2</v>
      </c>
      <c r="F43" s="44">
        <v>11.3</v>
      </c>
      <c r="G43" s="44">
        <v>12.35</v>
      </c>
      <c r="H43" s="25">
        <v>11.2</v>
      </c>
      <c r="I43" s="26">
        <f>E43+F43+G43+H43</f>
        <v>46.05</v>
      </c>
      <c r="J43" s="10"/>
      <c r="K43" s="6"/>
      <c r="M43">
        <f>IF(D43=3,E43,0)</f>
        <v>11.2</v>
      </c>
      <c r="N43">
        <f>IF(D43=3,F43,0)</f>
        <v>11.3</v>
      </c>
      <c r="O43">
        <f>IF(D43=3,G43,0)</f>
        <v>12.35</v>
      </c>
      <c r="P43">
        <f>IF(D43=3,H43,0)</f>
        <v>11.2</v>
      </c>
      <c r="Q43" s="35">
        <f>RANK(M43,M$35:M$58)</f>
        <v>8</v>
      </c>
      <c r="R43" s="35">
        <f>RANK(N43,N$35:N$58)</f>
        <v>1</v>
      </c>
      <c r="S43" s="35">
        <f t="shared" ref="R43:T45" si="46">RANK(O43,O$35:O$58)</f>
        <v>1</v>
      </c>
      <c r="T43" s="35">
        <f t="shared" si="46"/>
        <v>6</v>
      </c>
    </row>
    <row r="44" spans="1:29" x14ac:dyDescent="0.35">
      <c r="A44" s="40">
        <v>46</v>
      </c>
      <c r="B44" s="37" t="s">
        <v>34</v>
      </c>
      <c r="C44" s="37" t="s">
        <v>14</v>
      </c>
      <c r="D44" s="24">
        <v>3</v>
      </c>
      <c r="E44" s="25">
        <v>11.7</v>
      </c>
      <c r="F44" s="25">
        <v>11.13</v>
      </c>
      <c r="G44" s="25">
        <v>11.15</v>
      </c>
      <c r="H44" s="25">
        <v>11.25</v>
      </c>
      <c r="I44" s="26">
        <f t="shared" ref="I44:I49" si="47">E44+F44+G44+H44</f>
        <v>45.23</v>
      </c>
      <c r="J44" s="10"/>
      <c r="K44" s="6"/>
      <c r="M44">
        <f>IF(D44=3,E44,0)</f>
        <v>11.7</v>
      </c>
      <c r="N44">
        <f t="shared" ref="N44:N45" si="48">IF(D44=3,F44,0)</f>
        <v>11.13</v>
      </c>
      <c r="O44">
        <f t="shared" ref="O44:O45" si="49">IF(D44=3,G44,0)</f>
        <v>11.15</v>
      </c>
      <c r="P44">
        <f t="shared" ref="P44:P45" si="50">IF(D44=3,H44,0)</f>
        <v>11.25</v>
      </c>
      <c r="Q44" s="35">
        <f t="shared" ref="Q44:Q45" si="51">RANK(M44,M$35:M$58)</f>
        <v>2</v>
      </c>
      <c r="R44" s="35">
        <f t="shared" si="46"/>
        <v>3</v>
      </c>
      <c r="S44" s="35">
        <f t="shared" si="46"/>
        <v>3</v>
      </c>
      <c r="T44" s="35">
        <f t="shared" si="46"/>
        <v>5</v>
      </c>
    </row>
    <row r="45" spans="1:29" x14ac:dyDescent="0.35">
      <c r="A45" s="39">
        <v>47</v>
      </c>
      <c r="B45" s="37" t="s">
        <v>73</v>
      </c>
      <c r="C45" s="37" t="s">
        <v>14</v>
      </c>
      <c r="D45" s="24">
        <v>3</v>
      </c>
      <c r="E45" s="25">
        <v>11.35</v>
      </c>
      <c r="F45" s="25">
        <v>10.93</v>
      </c>
      <c r="G45" s="25">
        <v>9.1999999999999993</v>
      </c>
      <c r="H45" s="25">
        <v>11.6</v>
      </c>
      <c r="I45" s="26">
        <f t="shared" si="47"/>
        <v>43.08</v>
      </c>
      <c r="J45" s="10"/>
      <c r="K45" s="6"/>
      <c r="M45">
        <f t="shared" ref="M45" si="52">IF(D45=3,E45,0)</f>
        <v>11.35</v>
      </c>
      <c r="N45">
        <f t="shared" si="48"/>
        <v>10.93</v>
      </c>
      <c r="O45">
        <f t="shared" si="49"/>
        <v>9.1999999999999993</v>
      </c>
      <c r="P45">
        <f t="shared" si="50"/>
        <v>11.6</v>
      </c>
      <c r="Q45" s="35">
        <f t="shared" si="51"/>
        <v>5</v>
      </c>
      <c r="R45" s="35">
        <f t="shared" si="46"/>
        <v>6</v>
      </c>
      <c r="S45" s="35">
        <f t="shared" si="46"/>
        <v>8</v>
      </c>
      <c r="T45" s="35">
        <f t="shared" si="46"/>
        <v>2</v>
      </c>
    </row>
    <row r="46" spans="1:29" x14ac:dyDescent="0.35">
      <c r="A46" s="38" t="s">
        <v>28</v>
      </c>
      <c r="B46" s="37" t="s">
        <v>74</v>
      </c>
      <c r="C46" s="37" t="s">
        <v>14</v>
      </c>
      <c r="D46" s="24">
        <v>2</v>
      </c>
      <c r="E46" s="25">
        <v>11.3</v>
      </c>
      <c r="F46" s="25">
        <v>10.199999999999999</v>
      </c>
      <c r="G46" s="43">
        <v>11.55</v>
      </c>
      <c r="H46" s="25">
        <v>10.75</v>
      </c>
      <c r="I46" s="26">
        <f t="shared" si="47"/>
        <v>43.8</v>
      </c>
      <c r="J46" s="10"/>
      <c r="K46" s="6"/>
      <c r="Q46" s="19">
        <f>RANK(V46,V$35:V$56)</f>
        <v>8</v>
      </c>
      <c r="R46" s="19">
        <f t="shared" ref="R46:T46" si="53">RANK(W46,W$35:W$56)</f>
        <v>6</v>
      </c>
      <c r="S46" s="19">
        <f t="shared" si="53"/>
        <v>1</v>
      </c>
      <c r="T46" s="19">
        <f t="shared" si="53"/>
        <v>7</v>
      </c>
      <c r="V46">
        <f>IF(D46=2,E46,0)</f>
        <v>11.3</v>
      </c>
      <c r="W46">
        <f>IF(D46=2,F46,0)</f>
        <v>10.199999999999999</v>
      </c>
      <c r="X46">
        <f>IF(D46=2,G46,0)</f>
        <v>11.55</v>
      </c>
      <c r="Y46">
        <f>IF(D46=2,H46,0)</f>
        <v>10.75</v>
      </c>
    </row>
    <row r="47" spans="1:29" x14ac:dyDescent="0.35">
      <c r="A47" s="40">
        <v>49</v>
      </c>
      <c r="B47" s="37" t="s">
        <v>75</v>
      </c>
      <c r="C47" s="37" t="s">
        <v>14</v>
      </c>
      <c r="D47" s="24">
        <v>2</v>
      </c>
      <c r="E47" s="25">
        <v>11.8</v>
      </c>
      <c r="F47" s="25">
        <v>11.03</v>
      </c>
      <c r="G47" s="25">
        <v>9.8000000000000007</v>
      </c>
      <c r="H47" s="25">
        <v>11.8</v>
      </c>
      <c r="I47" s="26">
        <f t="shared" si="47"/>
        <v>44.429999999999993</v>
      </c>
      <c r="J47" s="10"/>
      <c r="K47" s="6"/>
      <c r="Q47" s="19">
        <f>RANK(V47,V$35:V$56)</f>
        <v>2</v>
      </c>
      <c r="R47" s="19">
        <f t="shared" ref="R47:R48" si="54">RANK(W47,W$35:W$56)</f>
        <v>3</v>
      </c>
      <c r="S47" s="19">
        <f t="shared" ref="S47:S48" si="55">RANK(X47,X$35:X$56)</f>
        <v>6</v>
      </c>
      <c r="T47" s="19">
        <f t="shared" ref="T47:T48" si="56">RANK(Y47,Y$35:Y$56)</f>
        <v>2</v>
      </c>
      <c r="V47">
        <f t="shared" ref="V47:V48" si="57">IF(D47=2,E47,0)</f>
        <v>11.8</v>
      </c>
      <c r="W47">
        <f t="shared" ref="W47:W48" si="58">IF(D47=2,F47,0)</f>
        <v>11.03</v>
      </c>
      <c r="X47">
        <f t="shared" ref="X47:X48" si="59">IF(D47=2,G47,0)</f>
        <v>9.8000000000000007</v>
      </c>
      <c r="Y47">
        <f t="shared" ref="Y47:Y48" si="60">IF(D47=2,H47,0)</f>
        <v>11.8</v>
      </c>
    </row>
    <row r="48" spans="1:29" x14ac:dyDescent="0.35">
      <c r="A48" s="40">
        <v>50</v>
      </c>
      <c r="B48" s="37" t="s">
        <v>76</v>
      </c>
      <c r="C48" s="37" t="s">
        <v>14</v>
      </c>
      <c r="D48" s="24">
        <v>2</v>
      </c>
      <c r="E48" s="27">
        <v>11.5</v>
      </c>
      <c r="F48" s="27">
        <v>10.7</v>
      </c>
      <c r="G48" s="27">
        <v>10.8</v>
      </c>
      <c r="H48" s="27">
        <v>10.3</v>
      </c>
      <c r="I48" s="28">
        <f t="shared" si="47"/>
        <v>43.3</v>
      </c>
      <c r="J48" s="10"/>
      <c r="K48" s="6"/>
      <c r="Q48" s="19">
        <f t="shared" ref="Q48" si="61">RANK(V48,V$35:V$56)</f>
        <v>6</v>
      </c>
      <c r="R48" s="19">
        <f t="shared" si="54"/>
        <v>5</v>
      </c>
      <c r="S48" s="19">
        <f t="shared" si="55"/>
        <v>3</v>
      </c>
      <c r="T48" s="19">
        <f t="shared" si="56"/>
        <v>9</v>
      </c>
      <c r="V48">
        <f t="shared" si="57"/>
        <v>11.5</v>
      </c>
      <c r="W48">
        <f t="shared" si="58"/>
        <v>10.7</v>
      </c>
      <c r="X48">
        <f t="shared" si="59"/>
        <v>10.8</v>
      </c>
      <c r="Y48">
        <f t="shared" si="60"/>
        <v>10.3</v>
      </c>
    </row>
    <row r="49" spans="1:25" x14ac:dyDescent="0.35">
      <c r="A49" s="5"/>
      <c r="B49" s="6"/>
      <c r="C49" s="6"/>
      <c r="D49" s="7"/>
      <c r="E49" s="29">
        <f>(IF(COUNT(E43:E45)=3,SUM(E43:E45)-MIN(E43:E45),SUM(E43:E45))+IF(COUNT(E46:E48)=3,SUM(E46:E48)-MIN(E46:E48),SUM(E46:E48)))</f>
        <v>46.35</v>
      </c>
      <c r="F49" s="29">
        <f t="shared" ref="F49" si="62">(IF(COUNT(F43:F45)=3,SUM(F43:F45)-MIN(F43:F45),SUM(F43:F45))+IF(COUNT(F46:F48)=3,SUM(F46:F48)-MIN(F46:F48),SUM(F46:F48)))</f>
        <v>44.16</v>
      </c>
      <c r="G49" s="29">
        <f t="shared" ref="G49" si="63">(IF(COUNT(G43:G45)=3,SUM(G43:G45)-MIN(G43:G45),SUM(G43:G45))+IF(COUNT(G46:G48)=3,SUM(G46:G48)-MIN(G46:G48),SUM(G46:G48)))</f>
        <v>45.850000000000009</v>
      </c>
      <c r="H49" s="29">
        <f t="shared" ref="H49" si="64">(IF(COUNT(H43:H45)=3,SUM(H43:H45)-MIN(H43:H45),SUM(H43:H45))+IF(COUNT(H46:H48)=3,SUM(H46:H48)-MIN(H46:H48),SUM(H46:H48)))</f>
        <v>45.4</v>
      </c>
      <c r="I49" s="26">
        <f t="shared" si="47"/>
        <v>181.76000000000002</v>
      </c>
      <c r="J49" s="26">
        <f>I49</f>
        <v>181.76000000000002</v>
      </c>
      <c r="K49" s="30">
        <f>RANK(J49,J$33:J$63)</f>
        <v>2</v>
      </c>
    </row>
    <row r="50" spans="1:25" x14ac:dyDescent="0.35">
      <c r="A50" s="5"/>
      <c r="B50" s="6"/>
      <c r="C50" s="6"/>
      <c r="D50" s="7"/>
      <c r="E50" s="6"/>
      <c r="F50" s="6"/>
      <c r="G50" s="6"/>
      <c r="H50" s="6"/>
      <c r="I50" s="6"/>
      <c r="J50" s="6"/>
      <c r="K50" s="6"/>
    </row>
    <row r="51" spans="1:25" x14ac:dyDescent="0.35">
      <c r="A51" s="39">
        <v>51</v>
      </c>
      <c r="B51" s="37" t="s">
        <v>37</v>
      </c>
      <c r="C51" s="37" t="s">
        <v>13</v>
      </c>
      <c r="D51" s="24">
        <v>3</v>
      </c>
      <c r="E51" s="44">
        <v>12.1</v>
      </c>
      <c r="F51" s="25">
        <v>10.97</v>
      </c>
      <c r="G51" s="25">
        <v>10</v>
      </c>
      <c r="H51" s="25">
        <v>10.95</v>
      </c>
      <c r="I51" s="26">
        <f>E51+F51+G51+H51</f>
        <v>44.019999999999996</v>
      </c>
      <c r="J51" s="10"/>
      <c r="K51" s="6"/>
      <c r="M51">
        <f>IF(D51=3,E51,0)</f>
        <v>12.1</v>
      </c>
      <c r="N51">
        <f>IF(D51=3,F51,0)</f>
        <v>10.97</v>
      </c>
      <c r="O51">
        <f>IF(D51=3,G51,0)</f>
        <v>10</v>
      </c>
      <c r="P51">
        <f>IF(D51=3,H51,0)</f>
        <v>10.95</v>
      </c>
      <c r="Q51" s="35">
        <f>RANK(M51,M$35:M$58)</f>
        <v>1</v>
      </c>
      <c r="R51" s="35">
        <f t="shared" ref="R51:T51" si="65">RANK(N51,N$35:N$58)</f>
        <v>4</v>
      </c>
      <c r="S51" s="35">
        <f t="shared" si="65"/>
        <v>6</v>
      </c>
      <c r="T51" s="35">
        <f t="shared" si="65"/>
        <v>7</v>
      </c>
    </row>
    <row r="52" spans="1:25" x14ac:dyDescent="0.35">
      <c r="A52" s="39">
        <v>52</v>
      </c>
      <c r="B52" s="37" t="s">
        <v>77</v>
      </c>
      <c r="C52" s="37" t="s">
        <v>13</v>
      </c>
      <c r="D52" s="24">
        <v>3</v>
      </c>
      <c r="E52" s="25">
        <v>11.35</v>
      </c>
      <c r="F52" s="25">
        <v>10.4</v>
      </c>
      <c r="G52" s="25">
        <v>9.6999999999999993</v>
      </c>
      <c r="H52" s="25">
        <v>10.7</v>
      </c>
      <c r="I52" s="26">
        <f t="shared" ref="I52:I56" si="66">E52+F52+G52+H52</f>
        <v>42.15</v>
      </c>
      <c r="J52" s="10"/>
      <c r="K52" s="6"/>
      <c r="M52">
        <f>IF(D52=3,E52,0)</f>
        <v>11.35</v>
      </c>
      <c r="N52">
        <f t="shared" ref="N52:N53" si="67">IF(D52=3,F52,0)</f>
        <v>10.4</v>
      </c>
      <c r="O52">
        <f t="shared" ref="O52:O53" si="68">IF(D52=3,G52,0)</f>
        <v>9.6999999999999993</v>
      </c>
      <c r="P52">
        <f t="shared" ref="P52:P53" si="69">IF(D52=3,H52,0)</f>
        <v>10.7</v>
      </c>
      <c r="Q52" s="35">
        <f t="shared" ref="Q52:Q53" si="70">RANK(M52,M$35:M$58)</f>
        <v>5</v>
      </c>
      <c r="R52" s="35">
        <f t="shared" ref="R52:R53" si="71">RANK(N52,N$35:N$58)</f>
        <v>8</v>
      </c>
      <c r="S52" s="35">
        <f t="shared" ref="S52:S53" si="72">RANK(O52,O$35:O$58)</f>
        <v>7</v>
      </c>
      <c r="T52" s="35">
        <f t="shared" ref="T52:T53" si="73">RANK(P52,P$35:P$58)</f>
        <v>8</v>
      </c>
    </row>
    <row r="53" spans="1:25" x14ac:dyDescent="0.35">
      <c r="A53" s="39">
        <v>53</v>
      </c>
      <c r="B53" s="37" t="s">
        <v>78</v>
      </c>
      <c r="C53" s="37" t="s">
        <v>13</v>
      </c>
      <c r="D53" s="24">
        <v>3</v>
      </c>
      <c r="E53" s="25">
        <v>10.7</v>
      </c>
      <c r="F53" s="25">
        <v>10.23</v>
      </c>
      <c r="G53" s="25">
        <v>8.8000000000000007</v>
      </c>
      <c r="H53" s="25">
        <v>9.5500000000000007</v>
      </c>
      <c r="I53" s="26">
        <f t="shared" si="66"/>
        <v>39.28</v>
      </c>
      <c r="J53" s="10"/>
      <c r="K53" s="6"/>
      <c r="M53">
        <f t="shared" ref="M53" si="74">IF(D53=3,E53,0)</f>
        <v>10.7</v>
      </c>
      <c r="N53">
        <f t="shared" si="67"/>
        <v>10.23</v>
      </c>
      <c r="O53">
        <f t="shared" si="68"/>
        <v>8.8000000000000007</v>
      </c>
      <c r="P53">
        <f t="shared" si="69"/>
        <v>9.5500000000000007</v>
      </c>
      <c r="Q53" s="35">
        <f t="shared" si="70"/>
        <v>9</v>
      </c>
      <c r="R53" s="35">
        <f t="shared" si="71"/>
        <v>9</v>
      </c>
      <c r="S53" s="35">
        <f t="shared" si="72"/>
        <v>9</v>
      </c>
      <c r="T53" s="35">
        <f t="shared" si="73"/>
        <v>9</v>
      </c>
    </row>
    <row r="54" spans="1:25" x14ac:dyDescent="0.35">
      <c r="A54" s="39">
        <v>54</v>
      </c>
      <c r="B54" s="37" t="s">
        <v>30</v>
      </c>
      <c r="C54" s="37" t="s">
        <v>13</v>
      </c>
      <c r="D54" s="24">
        <v>2</v>
      </c>
      <c r="E54" s="25">
        <v>11.55</v>
      </c>
      <c r="F54" s="25">
        <v>9.6300000000000008</v>
      </c>
      <c r="G54" s="25">
        <v>9.5500000000000007</v>
      </c>
      <c r="H54" s="25">
        <v>10.5</v>
      </c>
      <c r="I54" s="26">
        <f t="shared" si="66"/>
        <v>41.230000000000004</v>
      </c>
      <c r="J54" s="10"/>
      <c r="K54" s="6"/>
      <c r="Q54" s="19">
        <f>RANK(V54,V$35:V$57)</f>
        <v>5</v>
      </c>
      <c r="R54" s="19">
        <f t="shared" ref="R54:T54" si="75">RANK(W54,W$35:W$57)</f>
        <v>8</v>
      </c>
      <c r="S54" s="19">
        <f t="shared" si="75"/>
        <v>8</v>
      </c>
      <c r="T54" s="19">
        <f t="shared" si="75"/>
        <v>8</v>
      </c>
      <c r="V54">
        <f>IF(D54=2,E54,0)</f>
        <v>11.55</v>
      </c>
      <c r="W54">
        <f>IF(D54=2,F54,0)</f>
        <v>9.6300000000000008</v>
      </c>
      <c r="X54">
        <f>IF(D54=2,G54,0)</f>
        <v>9.5500000000000007</v>
      </c>
      <c r="Y54">
        <f>IF(D54=2,H54,0)</f>
        <v>10.5</v>
      </c>
    </row>
    <row r="55" spans="1:25" x14ac:dyDescent="0.35">
      <c r="A55" s="39">
        <v>55</v>
      </c>
      <c r="B55" s="37" t="s">
        <v>29</v>
      </c>
      <c r="C55" s="37" t="s">
        <v>13</v>
      </c>
      <c r="D55" s="24">
        <v>2</v>
      </c>
      <c r="E55" s="25">
        <v>11.7</v>
      </c>
      <c r="F55" s="25">
        <v>10.130000000000001</v>
      </c>
      <c r="G55" s="25">
        <v>10.050000000000001</v>
      </c>
      <c r="H55" s="25">
        <v>11.8</v>
      </c>
      <c r="I55" s="26">
        <f t="shared" si="66"/>
        <v>43.68</v>
      </c>
      <c r="J55" s="10"/>
      <c r="K55" s="6"/>
      <c r="Q55" s="19">
        <f t="shared" ref="Q55:Q56" si="76">RANK(V55,V$35:V$57)</f>
        <v>3</v>
      </c>
      <c r="R55" s="19">
        <f t="shared" ref="R55:R56" si="77">RANK(W55,W$35:W$57)</f>
        <v>7</v>
      </c>
      <c r="S55" s="19">
        <f t="shared" ref="S55:S56" si="78">RANK(X55,X$35:X$57)</f>
        <v>5</v>
      </c>
      <c r="T55" s="19">
        <f t="shared" ref="T55:T56" si="79">RANK(Y55,Y$35:Y$57)</f>
        <v>2</v>
      </c>
      <c r="V55">
        <f t="shared" ref="V55:V56" si="80">IF(D55=2,E55,0)</f>
        <v>11.7</v>
      </c>
      <c r="W55">
        <f t="shared" ref="W55:W56" si="81">IF(D55=2,F55,0)</f>
        <v>10.130000000000001</v>
      </c>
      <c r="X55">
        <f t="shared" ref="X55:X56" si="82">IF(D55=2,G55,0)</f>
        <v>10.050000000000001</v>
      </c>
      <c r="Y55">
        <f t="shared" ref="Y55:Y56" si="83">IF(D55=2,H55,0)</f>
        <v>11.8</v>
      </c>
    </row>
    <row r="56" spans="1:25" x14ac:dyDescent="0.35">
      <c r="A56" s="39">
        <v>56</v>
      </c>
      <c r="B56" s="37" t="s">
        <v>31</v>
      </c>
      <c r="C56" s="37" t="s">
        <v>13</v>
      </c>
      <c r="D56" s="24">
        <v>2</v>
      </c>
      <c r="E56" s="27">
        <v>11.4</v>
      </c>
      <c r="F56" s="27">
        <v>9.3000000000000007</v>
      </c>
      <c r="G56" s="27">
        <v>8.9499999999999993</v>
      </c>
      <c r="H56" s="27">
        <v>11.25</v>
      </c>
      <c r="I56" s="28">
        <f t="shared" si="66"/>
        <v>40.900000000000006</v>
      </c>
      <c r="J56" s="10"/>
      <c r="K56" s="6"/>
      <c r="Q56" s="19">
        <f t="shared" si="76"/>
        <v>7</v>
      </c>
      <c r="R56" s="19">
        <f t="shared" si="77"/>
        <v>9</v>
      </c>
      <c r="S56" s="19">
        <f t="shared" si="78"/>
        <v>9</v>
      </c>
      <c r="T56" s="19">
        <f t="shared" si="79"/>
        <v>5</v>
      </c>
      <c r="V56">
        <f t="shared" si="80"/>
        <v>11.4</v>
      </c>
      <c r="W56">
        <f t="shared" si="81"/>
        <v>9.3000000000000007</v>
      </c>
      <c r="X56">
        <f t="shared" si="82"/>
        <v>8.9499999999999993</v>
      </c>
      <c r="Y56">
        <f t="shared" si="83"/>
        <v>11.25</v>
      </c>
    </row>
    <row r="57" spans="1:25" x14ac:dyDescent="0.35">
      <c r="A57" s="5"/>
      <c r="B57" s="6"/>
      <c r="C57" s="6"/>
      <c r="D57" s="7"/>
      <c r="E57" s="29">
        <f>(IF(COUNT(E51:E53)=3,SUM(E51:E53)-MIN(E51:E53),SUM(E51:E53))+IF(COUNT(E54:E56)=3,SUM(E54:E56)-MIN(E54:E56),SUM(E54:E56)))</f>
        <v>46.7</v>
      </c>
      <c r="F57" s="29">
        <f t="shared" ref="F57:G57" si="84">(IF(COUNT(F51:F53)=3,SUM(F51:F53)-MIN(F51:F53),SUM(F51:F53))+IF(COUNT(F54:F56)=3,SUM(F54:F56)-MIN(F54:F56),SUM(F54:F56)))</f>
        <v>41.13</v>
      </c>
      <c r="G57" s="29">
        <f t="shared" si="84"/>
        <v>39.299999999999997</v>
      </c>
      <c r="H57" s="29">
        <f t="shared" ref="H57" si="85">(IF(COUNT(H51:H53)=3,SUM(H51:H53)-MIN(H51:H53),SUM(H51:H53))+IF(COUNT(H54:H56)=3,SUM(H54:H56)-MIN(H54:H56),SUM(H54:H56)))</f>
        <v>44.699999999999996</v>
      </c>
      <c r="I57" s="26">
        <f>E57+F57+G57+H57</f>
        <v>171.83</v>
      </c>
      <c r="J57" s="26">
        <f>I57</f>
        <v>171.83</v>
      </c>
      <c r="K57" s="30">
        <f>RANK(J57,J$33:J$63)</f>
        <v>3</v>
      </c>
    </row>
    <row r="58" spans="1:25" x14ac:dyDescent="0.35">
      <c r="A58" s="5"/>
      <c r="B58" s="6"/>
      <c r="C58" s="6"/>
      <c r="D58" s="7"/>
      <c r="E58" s="6"/>
      <c r="F58" s="6"/>
      <c r="G58" s="6"/>
      <c r="H58" s="6"/>
      <c r="I58" s="6"/>
      <c r="J58" s="6"/>
      <c r="K58" s="6"/>
    </row>
  </sheetData>
  <autoFilter ref="A7:AC30" xr:uid="{2221F12D-A569-4B4F-8419-428326BBD135}"/>
  <mergeCells count="2">
    <mergeCell ref="C1:G1"/>
    <mergeCell ref="C2:G2"/>
  </mergeCells>
  <phoneticPr fontId="3" type="noConversion"/>
  <conditionalFormatting sqref="K1:K5 K7:K1048576">
    <cfRule type="cellIs" dxfId="6" priority="29" operator="equal">
      <formula>3</formula>
    </cfRule>
    <cfRule type="cellIs" dxfId="5" priority="30" operator="equal">
      <formula>2</formula>
    </cfRule>
    <cfRule type="cellIs" dxfId="4" priority="31" operator="equal">
      <formula>1</formula>
    </cfRule>
  </conditionalFormatting>
  <conditionalFormatting sqref="Q35:T37 Q43:T45 Q51:T53">
    <cfRule type="cellIs" dxfId="3" priority="25" stopIfTrue="1" operator="equal">
      <formula>1</formula>
    </cfRule>
  </conditionalFormatting>
  <conditionalFormatting sqref="Q46:T48 Q54:T56 Q38:T40">
    <cfRule type="cellIs" dxfId="2" priority="9" stopIfTrue="1" operator="equal">
      <formula>1</formula>
    </cfRule>
  </conditionalFormatting>
  <conditionalFormatting sqref="Q11:T13 Q19:T21 Q27:T29">
    <cfRule type="cellIs" dxfId="1" priority="1" stopIfTrue="1" operator="equal">
      <formula>1</formula>
    </cfRule>
  </conditionalFormatting>
  <conditionalFormatting sqref="Q24:T26 Q16:T18 Q8:T10">
    <cfRule type="cellIs" dxfId="0" priority="5" stopIfTrue="1" operator="equal">
      <formula>1</formula>
    </cfRule>
  </conditionalFormatting>
  <pageMargins left="0.76" right="0.59" top="0.65" bottom="0.74803149606299213" header="0.31496062992125984" footer="0.31496062992125984"/>
  <pageSetup paperSize="9" scale="8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54296875" defaultRowHeight="14.5" x14ac:dyDescent="0.3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54296875" defaultRowHeight="14.5" x14ac:dyDescent="0.3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COMPULSORY </vt:lpstr>
      <vt:lpstr>John Reeves</vt:lpstr>
      <vt:lpstr>Sheet2</vt:lpstr>
      <vt:lpstr>Sheet3</vt:lpstr>
      <vt:lpstr>'COMPULSORY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Liz</cp:lastModifiedBy>
  <cp:lastPrinted>2019-12-08T16:28:56Z</cp:lastPrinted>
  <dcterms:created xsi:type="dcterms:W3CDTF">2009-11-28T16:50:56Z</dcterms:created>
  <dcterms:modified xsi:type="dcterms:W3CDTF">2019-12-08T18:06:22Z</dcterms:modified>
</cp:coreProperties>
</file>